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1dc1d49398526a97/Desktop/Parish Council for sorting/Accounts 23.24/"/>
    </mc:Choice>
  </mc:AlternateContent>
  <xr:revisionPtr revIDLastSave="80" documentId="8_{15550BC2-D536-4248-B386-C10FD977BB06}" xr6:coauthVersionLast="47" xr6:coauthVersionMax="47" xr10:uidLastSave="{F087BD94-6B15-4C4D-AB5C-66DE2C2B171D}"/>
  <bookViews>
    <workbookView xWindow="-108" yWindow="-108" windowWidth="41496" windowHeight="16776" firstSheet="2" activeTab="6" xr2:uid="{98ACEFBA-553B-48E7-AD4F-EA1870400F8C}"/>
  </bookViews>
  <sheets>
    <sheet name="1.Bank reconcile" sheetId="1" r:id="rId1"/>
    <sheet name="2.Income" sheetId="7" r:id="rId2"/>
    <sheet name="3.Supplier breakdown" sheetId="6" r:id="rId3"/>
    <sheet name="4. B.down by supplier" sheetId="5" r:id="rId4"/>
    <sheet name="5.Budget" sheetId="8" r:id="rId5"/>
    <sheet name="6.VAT" sheetId="9" r:id="rId6"/>
    <sheet name="7.Assets" sheetId="10" r:id="rId7"/>
  </sheets>
  <definedNames>
    <definedName name="_xlnm.Print_Area" localSheetId="0">'1.Bank reconcile'!$B$1:$L$47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48" i="1" l="1"/>
  <c r="N14" i="10"/>
  <c r="N7" i="10"/>
  <c r="N8" i="10"/>
  <c r="N9" i="10"/>
  <c r="N10" i="10"/>
  <c r="N11" i="10"/>
  <c r="N12" i="10"/>
  <c r="N6" i="10"/>
  <c r="I14" i="10"/>
  <c r="H14" i="10"/>
  <c r="K23" i="9"/>
  <c r="J21" i="9"/>
  <c r="J19" i="9"/>
  <c r="J18" i="9"/>
  <c r="J16" i="9"/>
  <c r="J13" i="9"/>
  <c r="J12" i="9"/>
  <c r="J10" i="9"/>
  <c r="J9" i="9"/>
  <c r="J8" i="9"/>
  <c r="J7" i="9"/>
  <c r="J5" i="9"/>
  <c r="J4" i="9"/>
  <c r="J23" i="9" s="1"/>
  <c r="E18" i="8"/>
  <c r="C18" i="8"/>
  <c r="D7" i="7"/>
  <c r="F15" i="5"/>
  <c r="K24" i="6"/>
  <c r="K27" i="6"/>
  <c r="H28" i="6"/>
  <c r="G28" i="6"/>
  <c r="K21" i="6"/>
  <c r="I28" i="6"/>
  <c r="K22" i="6"/>
  <c r="K23" i="6"/>
  <c r="K25" i="6"/>
  <c r="K26" i="6"/>
  <c r="E28" i="6"/>
  <c r="E19" i="6"/>
  <c r="E16" i="6"/>
  <c r="E12" i="6"/>
  <c r="E4" i="6"/>
  <c r="C31" i="6"/>
  <c r="H46" i="1"/>
  <c r="V36" i="1"/>
  <c r="V34" i="1"/>
  <c r="I46" i="1"/>
  <c r="J11" i="1"/>
  <c r="J10" i="1"/>
  <c r="J25" i="1"/>
  <c r="J38" i="1"/>
  <c r="J30" i="1"/>
  <c r="J32" i="1"/>
  <c r="J34" i="1"/>
  <c r="J35" i="1"/>
  <c r="J36" i="1"/>
  <c r="J37" i="1"/>
  <c r="J12" i="1"/>
  <c r="J13" i="1"/>
  <c r="J14" i="1"/>
  <c r="J15" i="1"/>
  <c r="J16" i="1"/>
  <c r="J17" i="1"/>
  <c r="J18" i="1"/>
  <c r="J19" i="1"/>
  <c r="J20" i="1"/>
  <c r="J21" i="1"/>
  <c r="J22" i="1"/>
  <c r="J23" i="1"/>
  <c r="J24" i="1"/>
  <c r="J27" i="1"/>
  <c r="J29" i="1"/>
  <c r="J9" i="1"/>
  <c r="C4" i="1"/>
  <c r="K28" i="6" l="1"/>
  <c r="E31" i="6"/>
  <c r="J26" i="1"/>
  <c r="J46" i="1" l="1"/>
</calcChain>
</file>

<file path=xl/sharedStrings.xml><?xml version="1.0" encoding="utf-8"?>
<sst xmlns="http://schemas.openxmlformats.org/spreadsheetml/2006/main" count="377" uniqueCount="189">
  <si>
    <t>Opening balance</t>
  </si>
  <si>
    <t>Precept</t>
  </si>
  <si>
    <t>Closing Balance</t>
  </si>
  <si>
    <t>Payments made.</t>
  </si>
  <si>
    <t>Payee</t>
  </si>
  <si>
    <t>Total Amt</t>
  </si>
  <si>
    <t>VAT</t>
  </si>
  <si>
    <t>15.05.23</t>
  </si>
  <si>
    <t>Cheque No.</t>
  </si>
  <si>
    <t>Eon</t>
  </si>
  <si>
    <t>Mowerman</t>
  </si>
  <si>
    <t>Invoice No.</t>
  </si>
  <si>
    <t>N.Power</t>
  </si>
  <si>
    <t>Wordpress</t>
  </si>
  <si>
    <t>Notes</t>
  </si>
  <si>
    <t>NCALC</t>
  </si>
  <si>
    <t>P.Bullock</t>
  </si>
  <si>
    <t>26.06.23</t>
  </si>
  <si>
    <t>Benefield Village Hall</t>
  </si>
  <si>
    <t>02.08.23</t>
  </si>
  <si>
    <t>16.08.23</t>
  </si>
  <si>
    <t>Cancelled</t>
  </si>
  <si>
    <t>D.Groom</t>
  </si>
  <si>
    <t>Litter Picking Equip</t>
  </si>
  <si>
    <t>Grass cutting</t>
  </si>
  <si>
    <t>May + June hall hire</t>
  </si>
  <si>
    <t>Clerk training</t>
  </si>
  <si>
    <t>Annual subscription</t>
  </si>
  <si>
    <t>Inv Date</t>
  </si>
  <si>
    <t>15.03.23</t>
  </si>
  <si>
    <t>05.04.23</t>
  </si>
  <si>
    <t>14.05.23</t>
  </si>
  <si>
    <t>05.05.23</t>
  </si>
  <si>
    <t>P.Bullock(Zurich, Wordpress)</t>
  </si>
  <si>
    <t>Wgs, etc</t>
  </si>
  <si>
    <t>2844 2807 2666</t>
  </si>
  <si>
    <t>101 52911858/524195636 80463097</t>
  </si>
  <si>
    <t>Street Lighting</t>
  </si>
  <si>
    <t>Street lighting</t>
  </si>
  <si>
    <t>Clerk Wgs +Exp</t>
  </si>
  <si>
    <t>16.05.23</t>
  </si>
  <si>
    <t>16.06.23</t>
  </si>
  <si>
    <t>07.06.23</t>
  </si>
  <si>
    <t>05.07.23</t>
  </si>
  <si>
    <t>15.04.23</t>
  </si>
  <si>
    <t>04.04.23 05.07.23 02.08.23</t>
  </si>
  <si>
    <t>Street lighting maintenance</t>
  </si>
  <si>
    <t>18.09.23</t>
  </si>
  <si>
    <t>24.09.23</t>
  </si>
  <si>
    <t>B.Legion</t>
  </si>
  <si>
    <t>15.10.23</t>
  </si>
  <si>
    <t>Wreaths - G Shatford</t>
  </si>
  <si>
    <t>30.10.23</t>
  </si>
  <si>
    <t>Hall hire</t>
  </si>
  <si>
    <t>Under payment of £41.32</t>
  </si>
  <si>
    <t>14.12.23</t>
  </si>
  <si>
    <t>Net</t>
  </si>
  <si>
    <t>Rem Sunday</t>
  </si>
  <si>
    <t>paid Cheque 770</t>
  </si>
  <si>
    <t>Transfer to online banking</t>
  </si>
  <si>
    <t>11.09.23</t>
  </si>
  <si>
    <t>28.09.23</t>
  </si>
  <si>
    <t>02.10.23</t>
  </si>
  <si>
    <t>04.10.23</t>
  </si>
  <si>
    <t>1.11.23</t>
  </si>
  <si>
    <t>Cancelled. Paid by Clerk</t>
  </si>
  <si>
    <t>#782</t>
  </si>
  <si>
    <t>08.01.24</t>
  </si>
  <si>
    <t>#783</t>
  </si>
  <si>
    <t>IN09357876</t>
  </si>
  <si>
    <t>04.01.24</t>
  </si>
  <si>
    <t>16.01.24</t>
  </si>
  <si>
    <t>#784</t>
  </si>
  <si>
    <t>Village Hall sign</t>
  </si>
  <si>
    <t>22.01.24</t>
  </si>
  <si>
    <t>#785</t>
  </si>
  <si>
    <t>19.02.24</t>
  </si>
  <si>
    <t>11.03.24</t>
  </si>
  <si>
    <t>Riverside Printers</t>
  </si>
  <si>
    <t>Date 04.04.23</t>
  </si>
  <si>
    <t>Cheque date</t>
  </si>
  <si>
    <t>Cleared</t>
  </si>
  <si>
    <t>2.06.23</t>
  </si>
  <si>
    <t>24.05.23</t>
  </si>
  <si>
    <t>31.05.23</t>
  </si>
  <si>
    <t>23.05.23</t>
  </si>
  <si>
    <t>03.07.23</t>
  </si>
  <si>
    <t>14.07.23</t>
  </si>
  <si>
    <t>18.07.23</t>
  </si>
  <si>
    <t>20.07.23</t>
  </si>
  <si>
    <t>09.08.23</t>
  </si>
  <si>
    <t>30.08.23</t>
  </si>
  <si>
    <t>05.09.23</t>
  </si>
  <si>
    <t>22.09.23</t>
  </si>
  <si>
    <t>09.11.23</t>
  </si>
  <si>
    <t>07.11.23</t>
  </si>
  <si>
    <t>08.11.23</t>
  </si>
  <si>
    <t>TBC</t>
  </si>
  <si>
    <t>Inv o/s</t>
  </si>
  <si>
    <t>12.01.24</t>
  </si>
  <si>
    <t>Not Cashed</t>
  </si>
  <si>
    <t>29.06.23</t>
  </si>
  <si>
    <t>19.01.23</t>
  </si>
  <si>
    <t>N.power</t>
  </si>
  <si>
    <t>Expenses</t>
  </si>
  <si>
    <t>Gross P.Bullock</t>
  </si>
  <si>
    <t xml:space="preserve">Total </t>
  </si>
  <si>
    <t>Page 2</t>
  </si>
  <si>
    <t>Zurich Insurance</t>
  </si>
  <si>
    <t>Zurich</t>
  </si>
  <si>
    <t>S</t>
  </si>
  <si>
    <t>Income 2023/2024</t>
  </si>
  <si>
    <t>VAT Claimed</t>
  </si>
  <si>
    <t>Grass Rebate</t>
  </si>
  <si>
    <t>Clerk Salary &amp; Expenses</t>
  </si>
  <si>
    <t>Premises hire</t>
  </si>
  <si>
    <t>Website</t>
  </si>
  <si>
    <t>ICO</t>
  </si>
  <si>
    <t>Insurance</t>
  </si>
  <si>
    <t>Npower</t>
  </si>
  <si>
    <t>Eon Maintainance</t>
  </si>
  <si>
    <t>Audit</t>
  </si>
  <si>
    <t>Litter picking</t>
  </si>
  <si>
    <t>Remembrance Sunday</t>
  </si>
  <si>
    <t>NCalc</t>
  </si>
  <si>
    <t>Totals</t>
  </si>
  <si>
    <t>Budget 2023/24</t>
  </si>
  <si>
    <t xml:space="preserve">Actual  </t>
  </si>
  <si>
    <t>Vatable invoices March23 -Nov 23</t>
  </si>
  <si>
    <t>Folio #</t>
  </si>
  <si>
    <t>To:</t>
  </si>
  <si>
    <t>Paid Date</t>
  </si>
  <si>
    <t>VAT Reg No</t>
  </si>
  <si>
    <t>Amt ex VAT</t>
  </si>
  <si>
    <t>May</t>
  </si>
  <si>
    <t>#1</t>
  </si>
  <si>
    <t>Benefield Parish Council</t>
  </si>
  <si>
    <t>GB559097889</t>
  </si>
  <si>
    <t>#2</t>
  </si>
  <si>
    <t>GB204959888</t>
  </si>
  <si>
    <t>#3</t>
  </si>
  <si>
    <t>NPower</t>
  </si>
  <si>
    <t>#4</t>
  </si>
  <si>
    <t>GB414891094</t>
  </si>
  <si>
    <t>#8</t>
  </si>
  <si>
    <t>#9</t>
  </si>
  <si>
    <t>#10</t>
  </si>
  <si>
    <t>01.05.23</t>
  </si>
  <si>
    <t>GB376170388</t>
  </si>
  <si>
    <t>August</t>
  </si>
  <si>
    <t>#11</t>
  </si>
  <si>
    <t>#12</t>
  </si>
  <si>
    <t>Daniel Groom</t>
  </si>
  <si>
    <t xml:space="preserve">5 Star Office </t>
  </si>
  <si>
    <t>GB717513737</t>
  </si>
  <si>
    <t>#14</t>
  </si>
  <si>
    <t>2844  2807  2666</t>
  </si>
  <si>
    <t>Ssptember</t>
  </si>
  <si>
    <t>#15</t>
  </si>
  <si>
    <t>October</t>
  </si>
  <si>
    <t>#20</t>
  </si>
  <si>
    <t>30.10.24</t>
  </si>
  <si>
    <t>#22</t>
  </si>
  <si>
    <t>30.10.25</t>
  </si>
  <si>
    <t>November</t>
  </si>
  <si>
    <t>#23</t>
  </si>
  <si>
    <t>01.11.23</t>
  </si>
  <si>
    <t>Fixed Assets</t>
  </si>
  <si>
    <t>Date of Purchase</t>
  </si>
  <si>
    <t>Item</t>
  </si>
  <si>
    <t>Original cost/Accounts Asset Value</t>
  </si>
  <si>
    <t>Replacement Cost/ Insurance value May 2023</t>
  </si>
  <si>
    <t>20 Bracket Lamps on Poles</t>
  </si>
  <si>
    <t>8 Freestading Galvanised Lamp Posts(7)</t>
  </si>
  <si>
    <t>Wooden Gate Structures</t>
  </si>
  <si>
    <t>Wooden Bus Shelter</t>
  </si>
  <si>
    <t>Notice Board (Upper)</t>
  </si>
  <si>
    <t>Notice Board (Lower)</t>
  </si>
  <si>
    <t>Street Furniture</t>
  </si>
  <si>
    <t>Asset values taken from Register of Assets 2018</t>
  </si>
  <si>
    <t>Dates of street lighting are approx - No date on 2018 register</t>
  </si>
  <si>
    <t xml:space="preserve">Street Furniture not on 2018 Register </t>
  </si>
  <si>
    <t>19 Bracket Lamps on Poles</t>
  </si>
  <si>
    <t>Replacement Cost/ Insurance value May 2024</t>
  </si>
  <si>
    <t>2024 replacement cost = 2023 +10%</t>
  </si>
  <si>
    <t>VAT return subnmiited  and oayment received into bank account on 22.Jan 2024</t>
  </si>
  <si>
    <t>VAT23/24 to be claimed.</t>
  </si>
  <si>
    <t>Outstanding VAT to be claimed for 23/24     =</t>
  </si>
  <si>
    <t>P.Bullock - Clerk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</si>
</sst>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£&quot;#,##0.00"/>
    <numFmt numFmtId="165" formatCode="#,##0.00;[Red]#,##0.00"/>
  </numFmts>
  <fonts count="1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6"/>
      <color theme="1"/>
      <name val="Calibri"/>
      <family val="2"/>
      <scheme val="minor"/>
    </font>
    <font>
      <sz val="22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11"/>
      <color rgb="FF111111"/>
      <name val="Calibri"/>
      <family val="2"/>
    </font>
    <font>
      <sz val="14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1" fillId="0" borderId="0" xfId="0" applyFont="1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left" vertical="center"/>
    </xf>
    <xf numFmtId="164" fontId="0" fillId="0" borderId="0" xfId="0" applyNumberFormat="1"/>
    <xf numFmtId="164" fontId="0" fillId="0" borderId="0" xfId="0" applyNumberFormat="1" applyAlignment="1">
      <alignment horizontal="center"/>
    </xf>
    <xf numFmtId="4" fontId="2" fillId="0" borderId="0" xfId="0" applyNumberFormat="1" applyFont="1"/>
    <xf numFmtId="4" fontId="0" fillId="0" borderId="0" xfId="0" applyNumberFormat="1"/>
    <xf numFmtId="4" fontId="1" fillId="0" borderId="0" xfId="0" applyNumberFormat="1" applyFont="1"/>
    <xf numFmtId="3" fontId="0" fillId="0" borderId="0" xfId="0" applyNumberFormat="1" applyAlignment="1">
      <alignment horizontal="center" vertical="center"/>
    </xf>
    <xf numFmtId="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164" fontId="0" fillId="0" borderId="0" xfId="0" applyNumberFormat="1" applyAlignment="1">
      <alignment horizontal="center" vertical="center"/>
    </xf>
    <xf numFmtId="0" fontId="4" fillId="0" borderId="0" xfId="0" applyFont="1" applyAlignment="1">
      <alignment horizontal="left"/>
    </xf>
    <xf numFmtId="0" fontId="4" fillId="0" borderId="0" xfId="0" applyFont="1"/>
    <xf numFmtId="164" fontId="5" fillId="0" borderId="0" xfId="0" applyNumberFormat="1" applyFont="1"/>
    <xf numFmtId="3" fontId="0" fillId="0" borderId="0" xfId="0" applyNumberFormat="1" applyAlignment="1">
      <alignment horizontal="center" vertical="center" wrapText="1"/>
    </xf>
    <xf numFmtId="164" fontId="1" fillId="0" borderId="0" xfId="0" applyNumberFormat="1" applyFont="1" applyAlignment="1">
      <alignment horizontal="center"/>
    </xf>
    <xf numFmtId="1" fontId="0" fillId="0" borderId="0" xfId="0" applyNumberFormat="1" applyAlignment="1">
      <alignment horizontal="center" vertical="center"/>
    </xf>
    <xf numFmtId="0" fontId="0" fillId="0" borderId="0" xfId="0" applyAlignment="1">
      <alignment vertical="center" wrapText="1"/>
    </xf>
    <xf numFmtId="0" fontId="0" fillId="3" borderId="0" xfId="0" applyFill="1" applyAlignment="1">
      <alignment horizontal="center" vertical="center"/>
    </xf>
    <xf numFmtId="3" fontId="0" fillId="3" borderId="0" xfId="0" applyNumberFormat="1" applyFill="1" applyAlignment="1">
      <alignment horizontal="center" vertical="center"/>
    </xf>
    <xf numFmtId="3" fontId="0" fillId="3" borderId="0" xfId="0" applyNumberFormat="1" applyFill="1" applyAlignment="1">
      <alignment horizontal="center" vertical="center" wrapText="1"/>
    </xf>
    <xf numFmtId="0" fontId="0" fillId="3" borderId="0" xfId="0" applyFill="1" applyAlignment="1">
      <alignment vertical="center"/>
    </xf>
    <xf numFmtId="164" fontId="0" fillId="3" borderId="0" xfId="0" applyNumberFormat="1" applyFill="1" applyAlignment="1">
      <alignment horizontal="center" vertical="center"/>
    </xf>
    <xf numFmtId="164" fontId="0" fillId="3" borderId="0" xfId="0" applyNumberFormat="1" applyFill="1" applyAlignment="1">
      <alignment horizontal="center"/>
    </xf>
    <xf numFmtId="0" fontId="0" fillId="4" borderId="0" xfId="0" applyFill="1" applyAlignment="1">
      <alignment horizontal="center" vertical="center"/>
    </xf>
    <xf numFmtId="0" fontId="0" fillId="4" borderId="0" xfId="0" applyFill="1" applyAlignment="1">
      <alignment horizontal="center"/>
    </xf>
    <xf numFmtId="0" fontId="0" fillId="4" borderId="0" xfId="0" applyFill="1"/>
    <xf numFmtId="164" fontId="0" fillId="4" borderId="0" xfId="0" applyNumberFormat="1" applyFill="1" applyAlignment="1">
      <alignment horizontal="center"/>
    </xf>
    <xf numFmtId="0" fontId="0" fillId="4" borderId="0" xfId="0" applyFill="1" applyAlignment="1">
      <alignment horizontal="center" vertical="center" wrapText="1"/>
    </xf>
    <xf numFmtId="0" fontId="0" fillId="2" borderId="0" xfId="0" applyFill="1"/>
    <xf numFmtId="0" fontId="0" fillId="2" borderId="0" xfId="0" applyFill="1" applyAlignment="1">
      <alignment horizontal="center" vertical="center"/>
    </xf>
    <xf numFmtId="164" fontId="0" fillId="2" borderId="0" xfId="0" applyNumberFormat="1" applyFill="1" applyAlignment="1">
      <alignment horizontal="center"/>
    </xf>
    <xf numFmtId="3" fontId="0" fillId="2" borderId="0" xfId="0" applyNumberFormat="1" applyFill="1" applyAlignment="1">
      <alignment horizontal="center" vertical="center" wrapText="1"/>
    </xf>
    <xf numFmtId="164" fontId="0" fillId="2" borderId="0" xfId="0" applyNumberFormat="1" applyFill="1" applyAlignment="1">
      <alignment horizontal="center" vertical="center"/>
    </xf>
    <xf numFmtId="0" fontId="0" fillId="2" borderId="0" xfId="0" applyFill="1" applyAlignment="1">
      <alignment vertical="center"/>
    </xf>
    <xf numFmtId="3" fontId="0" fillId="2" borderId="0" xfId="0" applyNumberFormat="1" applyFill="1" applyAlignment="1">
      <alignment horizontal="center" vertical="center"/>
    </xf>
    <xf numFmtId="0" fontId="2" fillId="0" borderId="0" xfId="0" applyFont="1" applyAlignment="1">
      <alignment horizontal="left" vertical="center"/>
    </xf>
    <xf numFmtId="164" fontId="6" fillId="0" borderId="0" xfId="0" applyNumberFormat="1" applyFont="1"/>
    <xf numFmtId="164" fontId="7" fillId="0" borderId="0" xfId="0" applyNumberFormat="1" applyFont="1"/>
    <xf numFmtId="0" fontId="7" fillId="0" borderId="0" xfId="0" applyFont="1"/>
    <xf numFmtId="164" fontId="1" fillId="0" borderId="0" xfId="0" applyNumberFormat="1" applyFont="1"/>
    <xf numFmtId="0" fontId="7" fillId="2" borderId="0" xfId="0" applyFont="1" applyFill="1" applyAlignment="1">
      <alignment vertical="center"/>
    </xf>
    <xf numFmtId="164" fontId="7" fillId="0" borderId="0" xfId="0" applyNumberFormat="1" applyFont="1" applyAlignment="1">
      <alignment horizontal="center" vertical="center"/>
    </xf>
    <xf numFmtId="0" fontId="1" fillId="0" borderId="0" xfId="0" applyFont="1" applyAlignment="1">
      <alignment vertical="center"/>
    </xf>
    <xf numFmtId="164" fontId="8" fillId="0" borderId="0" xfId="0" applyNumberFormat="1" applyFont="1" applyAlignment="1">
      <alignment horizontal="center" vertical="center"/>
    </xf>
    <xf numFmtId="164" fontId="0" fillId="0" borderId="0" xfId="0" applyNumberFormat="1" applyAlignment="1">
      <alignment horizontal="center" wrapText="1"/>
    </xf>
    <xf numFmtId="165" fontId="0" fillId="0" borderId="0" xfId="0" applyNumberFormat="1" applyAlignment="1">
      <alignment horizontal="center"/>
    </xf>
    <xf numFmtId="0" fontId="9" fillId="0" borderId="0" xfId="0" applyFont="1" applyAlignment="1">
      <alignment horizontal="left"/>
    </xf>
    <xf numFmtId="164" fontId="9" fillId="0" borderId="0" xfId="0" applyNumberFormat="1" applyFont="1" applyAlignment="1">
      <alignment horizontal="center"/>
    </xf>
    <xf numFmtId="164" fontId="9" fillId="0" borderId="0" xfId="0" applyNumberFormat="1" applyFont="1"/>
    <xf numFmtId="0" fontId="9" fillId="0" borderId="0" xfId="0" applyFont="1" applyAlignment="1">
      <alignment horizontal="center"/>
    </xf>
    <xf numFmtId="165" fontId="10" fillId="0" borderId="0" xfId="0" applyNumberFormat="1" applyFont="1" applyAlignment="1">
      <alignment horizontal="center"/>
    </xf>
    <xf numFmtId="0" fontId="10" fillId="0" borderId="0" xfId="0" applyFont="1"/>
    <xf numFmtId="0" fontId="10" fillId="0" borderId="0" xfId="0" applyFont="1" applyAlignment="1">
      <alignment horizontal="center"/>
    </xf>
    <xf numFmtId="0" fontId="11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0" fillId="0" borderId="0" xfId="0" applyAlignment="1">
      <alignment wrapText="1"/>
    </xf>
    <xf numFmtId="0" fontId="1" fillId="0" borderId="0" xfId="0" applyFont="1" applyAlignment="1">
      <alignment vertical="center" wrapText="1"/>
    </xf>
    <xf numFmtId="164" fontId="1" fillId="0" borderId="0" xfId="0" applyNumberFormat="1" applyFont="1" applyAlignment="1">
      <alignment horizontal="center" vertical="center" wrapText="1"/>
    </xf>
    <xf numFmtId="164" fontId="2" fillId="0" borderId="0" xfId="0" applyNumberFormat="1" applyFont="1" applyAlignment="1">
      <alignment horizontal="center" vertical="center"/>
    </xf>
    <xf numFmtId="0" fontId="13" fillId="0" borderId="0" xfId="0" applyFont="1" applyAlignment="1">
      <alignment horizontal="center"/>
    </xf>
    <xf numFmtId="0" fontId="1" fillId="0" borderId="0" xfId="0" applyFont="1" applyAlignment="1">
      <alignment horizontal="left" vertical="center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DD9A32-A3FA-4809-BCAC-34BF9321C7DE}">
  <dimension ref="A1:Y260"/>
  <sheetViews>
    <sheetView topLeftCell="A23" workbookViewId="0">
      <selection activeCell="G48" sqref="G48"/>
    </sheetView>
  </sheetViews>
  <sheetFormatPr defaultRowHeight="14.4" x14ac:dyDescent="0.3"/>
  <cols>
    <col min="1" max="1" width="6.21875" customWidth="1"/>
    <col min="2" max="2" width="15.88671875" style="3" customWidth="1"/>
    <col min="3" max="3" width="11.88671875" style="3" customWidth="1"/>
    <col min="4" max="4" width="9.5546875" style="3" customWidth="1"/>
    <col min="5" max="5" width="11.77734375" style="7" customWidth="1"/>
    <col min="6" max="6" width="9.21875" style="7" customWidth="1"/>
    <col min="7" max="7" width="18.77734375" customWidth="1"/>
    <col min="8" max="8" width="14.21875" customWidth="1"/>
    <col min="9" max="9" width="9.21875" style="12"/>
    <col min="10" max="10" width="9.77734375" style="12" bestFit="1" customWidth="1"/>
    <col min="18" max="18" width="12.21875" customWidth="1"/>
  </cols>
  <sheetData>
    <row r="1" spans="1:19" ht="18" x14ac:dyDescent="0.35">
      <c r="B1" s="18" t="s">
        <v>79</v>
      </c>
      <c r="C1" s="19"/>
      <c r="D1" s="8"/>
      <c r="I1" s="11"/>
      <c r="J1" s="11"/>
    </row>
    <row r="2" spans="1:19" ht="18" x14ac:dyDescent="0.35">
      <c r="B2" s="19" t="s">
        <v>0</v>
      </c>
      <c r="C2" s="44">
        <v>9704.2099999999991</v>
      </c>
      <c r="D2" s="8"/>
      <c r="I2" s="11"/>
      <c r="J2" s="11"/>
    </row>
    <row r="3" spans="1:19" ht="18" x14ac:dyDescent="0.35">
      <c r="B3" s="18" t="s">
        <v>1</v>
      </c>
      <c r="C3" s="44">
        <v>8200</v>
      </c>
      <c r="E3" s="5"/>
      <c r="F3" s="5"/>
      <c r="I3" s="11"/>
      <c r="J3" s="11"/>
    </row>
    <row r="4" spans="1:19" ht="18" x14ac:dyDescent="0.35">
      <c r="B4" s="19" t="s">
        <v>2</v>
      </c>
      <c r="C4" s="20">
        <f>SUM(C3+C2)</f>
        <v>17904.21</v>
      </c>
      <c r="E4" s="5"/>
      <c r="F4" s="5"/>
      <c r="I4" s="11"/>
      <c r="J4" s="11"/>
    </row>
    <row r="5" spans="1:19" x14ac:dyDescent="0.3">
      <c r="E5" s="6" t="s">
        <v>3</v>
      </c>
      <c r="F5" s="6"/>
    </row>
    <row r="7" spans="1:19" x14ac:dyDescent="0.3">
      <c r="A7" s="1"/>
      <c r="B7" s="4" t="s">
        <v>8</v>
      </c>
      <c r="C7" s="4" t="s">
        <v>11</v>
      </c>
      <c r="D7" s="4" t="s">
        <v>28</v>
      </c>
      <c r="E7" s="6" t="s">
        <v>80</v>
      </c>
      <c r="F7" s="6" t="s">
        <v>81</v>
      </c>
      <c r="G7" s="1" t="s">
        <v>4</v>
      </c>
      <c r="H7" s="1" t="s">
        <v>5</v>
      </c>
      <c r="I7" s="13" t="s">
        <v>6</v>
      </c>
      <c r="J7" s="13" t="s">
        <v>56</v>
      </c>
      <c r="K7" s="1" t="s">
        <v>14</v>
      </c>
      <c r="L7" s="1"/>
      <c r="M7" s="1"/>
    </row>
    <row r="8" spans="1:19" x14ac:dyDescent="0.3">
      <c r="H8" s="10"/>
    </row>
    <row r="9" spans="1:19" x14ac:dyDescent="0.3">
      <c r="B9" s="3">
        <v>755</v>
      </c>
      <c r="C9" s="3">
        <v>117285</v>
      </c>
      <c r="D9" s="3" t="s">
        <v>29</v>
      </c>
      <c r="E9" s="7" t="s">
        <v>7</v>
      </c>
      <c r="F9" s="7" t="s">
        <v>87</v>
      </c>
      <c r="G9" t="s">
        <v>9</v>
      </c>
      <c r="H9" s="10">
        <v>32.4</v>
      </c>
      <c r="I9" s="10">
        <v>5.4</v>
      </c>
      <c r="J9" s="10">
        <f>SUM(H9-I9)</f>
        <v>27</v>
      </c>
      <c r="K9" t="s">
        <v>46</v>
      </c>
    </row>
    <row r="10" spans="1:19" x14ac:dyDescent="0.3">
      <c r="B10" s="3">
        <v>756</v>
      </c>
      <c r="C10" s="3">
        <v>2708</v>
      </c>
      <c r="D10" s="3" t="s">
        <v>31</v>
      </c>
      <c r="E10" s="7" t="s">
        <v>7</v>
      </c>
      <c r="F10" s="7" t="s">
        <v>82</v>
      </c>
      <c r="G10" t="s">
        <v>10</v>
      </c>
      <c r="H10" s="10">
        <v>374.4</v>
      </c>
      <c r="I10" s="10">
        <v>62.4</v>
      </c>
      <c r="J10" s="10">
        <f>SUM(H10-I10)</f>
        <v>312</v>
      </c>
      <c r="K10" t="s">
        <v>24</v>
      </c>
      <c r="R10" s="10"/>
      <c r="S10" s="9"/>
    </row>
    <row r="11" spans="1:19" x14ac:dyDescent="0.3">
      <c r="B11" s="3">
        <v>757</v>
      </c>
      <c r="C11" s="3">
        <v>6692437</v>
      </c>
      <c r="D11" s="3" t="s">
        <v>30</v>
      </c>
      <c r="E11" s="7" t="s">
        <v>7</v>
      </c>
      <c r="F11" s="7" t="s">
        <v>83</v>
      </c>
      <c r="G11" t="s">
        <v>12</v>
      </c>
      <c r="H11" s="10">
        <v>280.89999999999998</v>
      </c>
      <c r="I11" s="10">
        <v>13.38</v>
      </c>
      <c r="J11" s="10">
        <f>SUM(H11-I11)</f>
        <v>267.52</v>
      </c>
      <c r="K11" t="s">
        <v>38</v>
      </c>
    </row>
    <row r="12" spans="1:19" s="33" customFormat="1" x14ac:dyDescent="0.3">
      <c r="B12" s="31">
        <v>758</v>
      </c>
      <c r="C12" s="35"/>
      <c r="D12" s="31"/>
      <c r="E12" s="32" t="s">
        <v>7</v>
      </c>
      <c r="F12" s="32" t="s">
        <v>21</v>
      </c>
      <c r="G12" s="33" t="s">
        <v>13</v>
      </c>
      <c r="H12" s="34"/>
      <c r="I12" s="34"/>
      <c r="J12" s="34">
        <f t="shared" ref="J12:J38" si="0">SUM(H12-I12)</f>
        <v>0</v>
      </c>
      <c r="K12" s="33" t="s">
        <v>65</v>
      </c>
      <c r="P12" s="34"/>
      <c r="Q12" s="34"/>
    </row>
    <row r="13" spans="1:19" x14ac:dyDescent="0.3">
      <c r="B13" s="3">
        <v>759</v>
      </c>
      <c r="C13" s="3">
        <v>3074</v>
      </c>
      <c r="D13" s="3" t="s">
        <v>32</v>
      </c>
      <c r="E13" s="7" t="s">
        <v>7</v>
      </c>
      <c r="F13" s="7" t="s">
        <v>84</v>
      </c>
      <c r="G13" t="s">
        <v>15</v>
      </c>
      <c r="H13" s="10">
        <v>45.6</v>
      </c>
      <c r="I13" s="10">
        <v>7.6</v>
      </c>
      <c r="J13" s="10">
        <f t="shared" si="0"/>
        <v>38</v>
      </c>
      <c r="K13" t="s">
        <v>26</v>
      </c>
      <c r="P13" s="10"/>
      <c r="Q13" s="10"/>
    </row>
    <row r="14" spans="1:19" x14ac:dyDescent="0.3">
      <c r="B14" s="3">
        <v>760</v>
      </c>
      <c r="C14" s="3">
        <v>101</v>
      </c>
      <c r="D14" s="3" t="s">
        <v>7</v>
      </c>
      <c r="E14" s="7" t="s">
        <v>7</v>
      </c>
      <c r="F14" s="7" t="s">
        <v>85</v>
      </c>
      <c r="G14" t="s">
        <v>16</v>
      </c>
      <c r="H14" s="10">
        <v>277.82</v>
      </c>
      <c r="I14" s="10">
        <v>0</v>
      </c>
      <c r="J14" s="10">
        <f t="shared" si="0"/>
        <v>277.82</v>
      </c>
      <c r="K14" t="s">
        <v>39</v>
      </c>
    </row>
    <row r="15" spans="1:19" x14ac:dyDescent="0.3">
      <c r="H15" s="10"/>
      <c r="I15" s="10"/>
      <c r="J15" s="10">
        <f t="shared" si="0"/>
        <v>0</v>
      </c>
      <c r="P15" s="9"/>
      <c r="Q15" s="9"/>
    </row>
    <row r="16" spans="1:19" x14ac:dyDescent="0.3">
      <c r="B16" s="3">
        <v>761</v>
      </c>
      <c r="D16" s="15" t="s">
        <v>17</v>
      </c>
      <c r="E16" s="7" t="s">
        <v>17</v>
      </c>
      <c r="F16" s="7" t="s">
        <v>86</v>
      </c>
      <c r="G16" t="s">
        <v>18</v>
      </c>
      <c r="H16" s="10">
        <v>48</v>
      </c>
      <c r="I16" s="10">
        <v>0</v>
      </c>
      <c r="J16" s="10">
        <f t="shared" si="0"/>
        <v>48</v>
      </c>
      <c r="K16" t="s">
        <v>25</v>
      </c>
    </row>
    <row r="17" spans="1:25" x14ac:dyDescent="0.3">
      <c r="B17" s="3">
        <v>762</v>
      </c>
      <c r="C17" s="3">
        <v>3105</v>
      </c>
      <c r="D17" s="3" t="s">
        <v>40</v>
      </c>
      <c r="E17" s="7" t="s">
        <v>17</v>
      </c>
      <c r="F17" s="7" t="s">
        <v>89</v>
      </c>
      <c r="G17" t="s">
        <v>15</v>
      </c>
      <c r="H17" s="10">
        <v>301.62</v>
      </c>
      <c r="I17" s="10">
        <v>0</v>
      </c>
      <c r="J17" s="10">
        <f t="shared" si="0"/>
        <v>301.62</v>
      </c>
      <c r="K17" t="s">
        <v>27</v>
      </c>
      <c r="P17" s="9"/>
      <c r="Y17" s="9"/>
    </row>
    <row r="18" spans="1:25" x14ac:dyDescent="0.3">
      <c r="B18" s="3">
        <v>763</v>
      </c>
      <c r="C18" s="3">
        <v>3142</v>
      </c>
      <c r="D18" s="3" t="s">
        <v>41</v>
      </c>
      <c r="E18" s="7" t="s">
        <v>17</v>
      </c>
      <c r="F18" s="7" t="s">
        <v>89</v>
      </c>
      <c r="G18" t="s">
        <v>15</v>
      </c>
      <c r="H18" s="10">
        <v>39.6</v>
      </c>
      <c r="I18" s="10">
        <v>6.6</v>
      </c>
      <c r="J18" s="10">
        <f t="shared" si="0"/>
        <v>33</v>
      </c>
      <c r="K18" t="s">
        <v>26</v>
      </c>
    </row>
    <row r="19" spans="1:25" x14ac:dyDescent="0.3">
      <c r="B19" s="3">
        <v>764</v>
      </c>
      <c r="C19" s="3">
        <v>2748</v>
      </c>
      <c r="D19" s="3" t="s">
        <v>42</v>
      </c>
      <c r="E19" s="7" t="s">
        <v>17</v>
      </c>
      <c r="F19" s="7" t="s">
        <v>88</v>
      </c>
      <c r="G19" t="s">
        <v>10</v>
      </c>
      <c r="H19" s="10">
        <v>374.4</v>
      </c>
      <c r="I19" s="10">
        <v>62.4</v>
      </c>
      <c r="J19" s="10">
        <f t="shared" si="0"/>
        <v>312</v>
      </c>
      <c r="K19" t="s">
        <v>24</v>
      </c>
      <c r="V19" s="9"/>
    </row>
    <row r="20" spans="1:25" ht="57.6" x14ac:dyDescent="0.3">
      <c r="B20" s="3">
        <v>765</v>
      </c>
      <c r="C20" s="16" t="s">
        <v>36</v>
      </c>
      <c r="D20" s="3" t="s">
        <v>17</v>
      </c>
      <c r="E20" s="3" t="s">
        <v>17</v>
      </c>
      <c r="F20" s="3" t="s">
        <v>101</v>
      </c>
      <c r="G20" s="24" t="s">
        <v>33</v>
      </c>
      <c r="H20" s="17">
        <v>723.84</v>
      </c>
      <c r="I20" s="17">
        <v>10.4</v>
      </c>
      <c r="J20" s="17">
        <f t="shared" si="0"/>
        <v>713.44</v>
      </c>
      <c r="K20" s="2" t="s">
        <v>34</v>
      </c>
    </row>
    <row r="21" spans="1:25" x14ac:dyDescent="0.3">
      <c r="H21" s="10"/>
      <c r="I21" s="10"/>
      <c r="J21" s="10">
        <f t="shared" si="0"/>
        <v>0</v>
      </c>
    </row>
    <row r="22" spans="1:25" s="36" customFormat="1" x14ac:dyDescent="0.3">
      <c r="A22" s="33"/>
      <c r="B22" s="31">
        <v>766</v>
      </c>
      <c r="C22" s="31"/>
      <c r="D22" s="31"/>
      <c r="E22" s="32" t="s">
        <v>19</v>
      </c>
      <c r="F22" s="32" t="s">
        <v>21</v>
      </c>
      <c r="G22" s="33" t="s">
        <v>10</v>
      </c>
      <c r="H22" s="34"/>
      <c r="I22" s="34"/>
      <c r="J22" s="34">
        <f t="shared" si="0"/>
        <v>0</v>
      </c>
      <c r="K22" s="33" t="s">
        <v>21</v>
      </c>
      <c r="L22" s="33"/>
    </row>
    <row r="23" spans="1:25" x14ac:dyDescent="0.3">
      <c r="B23" s="3">
        <v>767</v>
      </c>
      <c r="C23" s="3">
        <v>7621698</v>
      </c>
      <c r="D23" s="3" t="s">
        <v>43</v>
      </c>
      <c r="E23" s="7" t="s">
        <v>19</v>
      </c>
      <c r="F23" s="7" t="s">
        <v>90</v>
      </c>
      <c r="G23" t="s">
        <v>12</v>
      </c>
      <c r="H23" s="10">
        <v>361.71</v>
      </c>
      <c r="I23" s="10">
        <v>17.22</v>
      </c>
      <c r="J23" s="10">
        <f t="shared" si="0"/>
        <v>344.49</v>
      </c>
      <c r="K23" t="s">
        <v>37</v>
      </c>
    </row>
    <row r="24" spans="1:25" x14ac:dyDescent="0.3">
      <c r="B24" s="3">
        <v>768</v>
      </c>
      <c r="C24" s="3">
        <v>4050965</v>
      </c>
      <c r="D24" s="3" t="s">
        <v>44</v>
      </c>
      <c r="E24" s="7" t="s">
        <v>19</v>
      </c>
      <c r="F24" s="7" t="s">
        <v>91</v>
      </c>
      <c r="G24" t="s">
        <v>22</v>
      </c>
      <c r="H24" s="10">
        <v>123.6</v>
      </c>
      <c r="I24" s="10">
        <v>20.6</v>
      </c>
      <c r="J24" s="10">
        <f t="shared" si="0"/>
        <v>103</v>
      </c>
      <c r="K24" t="s">
        <v>23</v>
      </c>
    </row>
    <row r="25" spans="1:25" s="36" customFormat="1" x14ac:dyDescent="0.3">
      <c r="B25" s="31">
        <v>769</v>
      </c>
      <c r="C25" s="31">
        <v>2807</v>
      </c>
      <c r="D25" s="31" t="s">
        <v>43</v>
      </c>
      <c r="E25" s="32" t="s">
        <v>19</v>
      </c>
      <c r="F25" s="32" t="s">
        <v>21</v>
      </c>
      <c r="G25" s="33" t="s">
        <v>10</v>
      </c>
      <c r="H25" s="34">
        <v>0</v>
      </c>
      <c r="I25" s="34">
        <v>0</v>
      </c>
      <c r="J25" s="34">
        <f t="shared" si="0"/>
        <v>0</v>
      </c>
      <c r="K25" s="33" t="s">
        <v>58</v>
      </c>
      <c r="L25" s="33"/>
    </row>
    <row r="26" spans="1:25" ht="43.2" x14ac:dyDescent="0.3">
      <c r="B26" s="3">
        <v>770</v>
      </c>
      <c r="C26" s="21" t="s">
        <v>35</v>
      </c>
      <c r="D26" s="21" t="s">
        <v>45</v>
      </c>
      <c r="E26" s="3" t="s">
        <v>20</v>
      </c>
      <c r="F26" s="3" t="s">
        <v>92</v>
      </c>
      <c r="G26" s="2" t="s">
        <v>10</v>
      </c>
      <c r="H26" s="17">
        <v>1123.2</v>
      </c>
      <c r="I26" s="17">
        <v>187.2</v>
      </c>
      <c r="J26" s="17">
        <f t="shared" si="0"/>
        <v>936</v>
      </c>
      <c r="K26" s="2" t="s">
        <v>24</v>
      </c>
      <c r="L26" s="2"/>
      <c r="M26" s="2"/>
    </row>
    <row r="27" spans="1:25" x14ac:dyDescent="0.3">
      <c r="B27" s="3">
        <v>771</v>
      </c>
      <c r="C27" s="23">
        <v>2912</v>
      </c>
      <c r="D27" s="3" t="s">
        <v>60</v>
      </c>
      <c r="E27" s="21" t="s">
        <v>47</v>
      </c>
      <c r="F27" s="21" t="s">
        <v>93</v>
      </c>
      <c r="G27" s="2" t="s">
        <v>10</v>
      </c>
      <c r="H27" s="17">
        <v>374.4</v>
      </c>
      <c r="I27" s="17">
        <v>62.4</v>
      </c>
      <c r="J27" s="10">
        <f t="shared" si="0"/>
        <v>312</v>
      </c>
      <c r="K27" s="2" t="s">
        <v>24</v>
      </c>
      <c r="L27" s="2"/>
      <c r="M27" s="2"/>
    </row>
    <row r="28" spans="1:25" x14ac:dyDescent="0.3">
      <c r="B28" s="3" t="s">
        <v>107</v>
      </c>
      <c r="C28" s="23"/>
      <c r="E28" s="21"/>
      <c r="F28" s="21"/>
      <c r="G28" s="2"/>
      <c r="H28" s="17"/>
      <c r="I28" s="17"/>
      <c r="J28" s="10"/>
      <c r="K28" s="2"/>
      <c r="L28" s="2"/>
      <c r="M28" s="2"/>
    </row>
    <row r="29" spans="1:25" x14ac:dyDescent="0.3">
      <c r="B29" s="3">
        <v>772</v>
      </c>
      <c r="C29" s="14">
        <v>103</v>
      </c>
      <c r="D29" s="21" t="s">
        <v>47</v>
      </c>
      <c r="E29" s="21" t="s">
        <v>47</v>
      </c>
      <c r="F29" s="21" t="s">
        <v>93</v>
      </c>
      <c r="G29" t="s">
        <v>16</v>
      </c>
      <c r="H29" s="17">
        <v>302.16000000000003</v>
      </c>
      <c r="I29" s="17"/>
      <c r="J29" s="10">
        <f t="shared" si="0"/>
        <v>302.16000000000003</v>
      </c>
      <c r="K29" t="s">
        <v>39</v>
      </c>
      <c r="L29" s="2"/>
      <c r="M29" s="2"/>
    </row>
    <row r="30" spans="1:25" s="36" customFormat="1" x14ac:dyDescent="0.3">
      <c r="B30" s="37">
        <v>773</v>
      </c>
      <c r="C30" s="42"/>
      <c r="D30" s="39"/>
      <c r="E30" s="39" t="s">
        <v>48</v>
      </c>
      <c r="F30" s="39" t="s">
        <v>97</v>
      </c>
      <c r="G30" s="41" t="s">
        <v>49</v>
      </c>
      <c r="H30" s="40">
        <v>50</v>
      </c>
      <c r="I30" s="40"/>
      <c r="J30" s="38">
        <f t="shared" si="0"/>
        <v>50</v>
      </c>
      <c r="K30" s="41" t="s">
        <v>57</v>
      </c>
      <c r="L30" s="41"/>
      <c r="M30" s="41"/>
    </row>
    <row r="31" spans="1:25" s="36" customFormat="1" x14ac:dyDescent="0.3">
      <c r="B31" s="25">
        <v>774</v>
      </c>
      <c r="C31" s="26"/>
      <c r="D31" s="27"/>
      <c r="E31" s="25" t="s">
        <v>50</v>
      </c>
      <c r="F31" s="25"/>
      <c r="G31" s="28" t="s">
        <v>51</v>
      </c>
      <c r="H31" s="29">
        <v>0</v>
      </c>
      <c r="I31" s="29"/>
      <c r="J31" s="30">
        <v>0</v>
      </c>
      <c r="K31" s="28" t="s">
        <v>57</v>
      </c>
      <c r="L31" s="28"/>
      <c r="M31" s="41"/>
    </row>
    <row r="32" spans="1:25" x14ac:dyDescent="0.3">
      <c r="B32" s="3">
        <v>775</v>
      </c>
      <c r="C32" s="14"/>
      <c r="D32" s="21" t="s">
        <v>61</v>
      </c>
      <c r="E32" s="3" t="s">
        <v>52</v>
      </c>
      <c r="F32" s="3" t="s">
        <v>94</v>
      </c>
      <c r="G32" t="s">
        <v>18</v>
      </c>
      <c r="H32" s="17">
        <v>26</v>
      </c>
      <c r="I32" s="17"/>
      <c r="J32" s="10">
        <f t="shared" si="0"/>
        <v>26</v>
      </c>
      <c r="K32" s="2" t="s">
        <v>53</v>
      </c>
      <c r="L32" s="2"/>
      <c r="M32" s="2"/>
    </row>
    <row r="33" spans="1:22" x14ac:dyDescent="0.3">
      <c r="B33" s="3">
        <v>776</v>
      </c>
      <c r="C33" s="14" t="s">
        <v>21</v>
      </c>
      <c r="D33" s="21"/>
      <c r="E33" s="3"/>
      <c r="F33" s="3"/>
      <c r="G33" s="2"/>
      <c r="H33" s="17"/>
      <c r="I33" s="17"/>
      <c r="J33" s="10"/>
      <c r="K33" s="2"/>
      <c r="L33" s="2"/>
      <c r="M33" s="2"/>
    </row>
    <row r="34" spans="1:22" x14ac:dyDescent="0.3">
      <c r="B34" s="3">
        <v>777</v>
      </c>
      <c r="C34" s="23">
        <v>2893</v>
      </c>
      <c r="D34" s="21" t="s">
        <v>62</v>
      </c>
      <c r="E34" s="3" t="s">
        <v>52</v>
      </c>
      <c r="F34" s="3" t="s">
        <v>96</v>
      </c>
      <c r="G34" t="s">
        <v>10</v>
      </c>
      <c r="H34" s="17">
        <v>374.4</v>
      </c>
      <c r="I34" s="17">
        <v>62.4</v>
      </c>
      <c r="J34" s="10">
        <f t="shared" si="0"/>
        <v>312</v>
      </c>
      <c r="K34" s="2" t="s">
        <v>24</v>
      </c>
      <c r="L34" s="2"/>
      <c r="M34" s="2"/>
      <c r="V34">
        <f>SUM(6231.68-6525.85)</f>
        <v>-294.17000000000007</v>
      </c>
    </row>
    <row r="35" spans="1:22" x14ac:dyDescent="0.3">
      <c r="B35" s="3">
        <v>778</v>
      </c>
      <c r="C35" s="14">
        <v>104</v>
      </c>
      <c r="D35" s="21" t="s">
        <v>52</v>
      </c>
      <c r="E35" s="3" t="s">
        <v>52</v>
      </c>
      <c r="F35" s="3" t="s">
        <v>95</v>
      </c>
      <c r="G35" t="s">
        <v>16</v>
      </c>
      <c r="H35" s="17">
        <v>96.4</v>
      </c>
      <c r="I35" s="17"/>
      <c r="J35" s="10">
        <f t="shared" si="0"/>
        <v>96.4</v>
      </c>
      <c r="K35" s="2"/>
      <c r="L35" s="2"/>
      <c r="M35" s="2"/>
    </row>
    <row r="36" spans="1:22" x14ac:dyDescent="0.3">
      <c r="B36" s="3">
        <v>779</v>
      </c>
      <c r="C36" s="23">
        <v>8556823</v>
      </c>
      <c r="D36" s="21" t="s">
        <v>63</v>
      </c>
      <c r="E36" s="3" t="s">
        <v>52</v>
      </c>
      <c r="F36" s="3" t="s">
        <v>96</v>
      </c>
      <c r="G36" t="s">
        <v>12</v>
      </c>
      <c r="H36" s="17">
        <v>344.28</v>
      </c>
      <c r="I36" s="17">
        <v>18.36</v>
      </c>
      <c r="J36" s="10">
        <f t="shared" si="0"/>
        <v>325.91999999999996</v>
      </c>
      <c r="K36" s="2" t="s">
        <v>54</v>
      </c>
      <c r="L36" s="2"/>
      <c r="M36" s="2"/>
      <c r="V36">
        <f>SUM(11*12.05)</f>
        <v>132.55000000000001</v>
      </c>
    </row>
    <row r="37" spans="1:22" x14ac:dyDescent="0.3">
      <c r="B37" s="3">
        <v>780</v>
      </c>
      <c r="C37" s="23">
        <v>3005</v>
      </c>
      <c r="D37" s="21" t="s">
        <v>64</v>
      </c>
      <c r="E37" s="3" t="s">
        <v>55</v>
      </c>
      <c r="F37" s="3" t="s">
        <v>97</v>
      </c>
      <c r="G37" t="s">
        <v>10</v>
      </c>
      <c r="H37" s="17">
        <v>374.4</v>
      </c>
      <c r="I37" s="17">
        <v>62.4</v>
      </c>
      <c r="J37" s="10">
        <f t="shared" si="0"/>
        <v>312</v>
      </c>
      <c r="K37" s="2" t="s">
        <v>24</v>
      </c>
      <c r="L37" s="2"/>
      <c r="M37" s="2"/>
    </row>
    <row r="38" spans="1:22" x14ac:dyDescent="0.3">
      <c r="B38" s="3">
        <v>781</v>
      </c>
      <c r="C38" s="23">
        <v>105</v>
      </c>
      <c r="D38" s="21" t="s">
        <v>55</v>
      </c>
      <c r="E38" s="3" t="s">
        <v>55</v>
      </c>
      <c r="F38" s="3" t="s">
        <v>97</v>
      </c>
      <c r="G38" t="s">
        <v>16</v>
      </c>
      <c r="H38" s="17">
        <v>132.55000000000001</v>
      </c>
      <c r="I38" s="17"/>
      <c r="J38" s="10">
        <f t="shared" si="0"/>
        <v>132.55000000000001</v>
      </c>
      <c r="K38" t="s">
        <v>39</v>
      </c>
      <c r="L38" s="2"/>
      <c r="M38" s="2"/>
    </row>
    <row r="39" spans="1:22" ht="18" x14ac:dyDescent="0.3">
      <c r="B39" s="43" t="s">
        <v>59</v>
      </c>
      <c r="C39" s="23"/>
      <c r="D39" s="21"/>
      <c r="E39" s="3"/>
      <c r="F39" s="3"/>
      <c r="H39" s="17"/>
      <c r="I39" s="17"/>
      <c r="J39" s="10"/>
      <c r="L39" s="2"/>
      <c r="M39" s="2"/>
    </row>
    <row r="40" spans="1:22" x14ac:dyDescent="0.3">
      <c r="B40" s="3" t="s">
        <v>66</v>
      </c>
      <c r="C40" s="23">
        <v>106</v>
      </c>
      <c r="D40" s="21" t="s">
        <v>67</v>
      </c>
      <c r="E40" s="3"/>
      <c r="F40" s="3" t="s">
        <v>99</v>
      </c>
      <c r="G40" t="s">
        <v>16</v>
      </c>
      <c r="H40" s="17">
        <v>132.5</v>
      </c>
      <c r="I40" s="17"/>
      <c r="J40" s="10"/>
      <c r="L40" s="2"/>
      <c r="M40" s="2"/>
    </row>
    <row r="41" spans="1:22" x14ac:dyDescent="0.3">
      <c r="B41" s="3" t="s">
        <v>68</v>
      </c>
      <c r="C41" s="23" t="s">
        <v>69</v>
      </c>
      <c r="D41" s="21" t="s">
        <v>70</v>
      </c>
      <c r="E41" s="3"/>
      <c r="F41" s="3" t="s">
        <v>71</v>
      </c>
      <c r="G41" t="s">
        <v>103</v>
      </c>
      <c r="H41" s="17">
        <v>633.91</v>
      </c>
      <c r="I41" s="17">
        <v>30.19</v>
      </c>
      <c r="J41" s="10">
        <v>603.72</v>
      </c>
      <c r="K41" t="s">
        <v>38</v>
      </c>
      <c r="L41" s="2"/>
      <c r="M41" s="2"/>
    </row>
    <row r="42" spans="1:22" x14ac:dyDescent="0.3">
      <c r="A42" t="s">
        <v>98</v>
      </c>
      <c r="B42" s="3" t="s">
        <v>72</v>
      </c>
      <c r="C42" s="23">
        <v>73001</v>
      </c>
      <c r="D42" s="21" t="s">
        <v>102</v>
      </c>
      <c r="E42" s="3"/>
      <c r="F42" s="3" t="s">
        <v>74</v>
      </c>
      <c r="G42" t="s">
        <v>78</v>
      </c>
      <c r="H42" s="17">
        <v>144</v>
      </c>
      <c r="I42" s="17">
        <v>24</v>
      </c>
      <c r="J42" s="10">
        <v>120</v>
      </c>
      <c r="K42" t="s">
        <v>73</v>
      </c>
      <c r="L42" s="2"/>
      <c r="M42" s="2"/>
      <c r="N42" s="9"/>
      <c r="O42" s="9"/>
    </row>
    <row r="43" spans="1:22" x14ac:dyDescent="0.3">
      <c r="B43" s="3" t="s">
        <v>75</v>
      </c>
      <c r="C43" s="23">
        <v>107</v>
      </c>
      <c r="D43" s="21" t="s">
        <v>76</v>
      </c>
      <c r="E43" s="3"/>
      <c r="F43" s="3" t="s">
        <v>77</v>
      </c>
      <c r="G43" t="s">
        <v>16</v>
      </c>
      <c r="H43" s="17">
        <v>153.24</v>
      </c>
      <c r="I43" s="17"/>
      <c r="J43" s="10"/>
      <c r="K43" t="s">
        <v>39</v>
      </c>
      <c r="L43" s="2"/>
      <c r="M43" s="2"/>
    </row>
    <row r="44" spans="1:22" x14ac:dyDescent="0.3">
      <c r="B44" s="31"/>
      <c r="C44" s="23" t="s">
        <v>21</v>
      </c>
      <c r="D44" s="21"/>
      <c r="E44" s="3"/>
      <c r="F44" s="3"/>
      <c r="H44" s="17"/>
      <c r="I44" s="17"/>
      <c r="J44" s="10"/>
      <c r="L44" s="2"/>
      <c r="M44" s="2"/>
    </row>
    <row r="45" spans="1:22" x14ac:dyDescent="0.3">
      <c r="B45" s="25"/>
      <c r="C45" s="23" t="s">
        <v>100</v>
      </c>
      <c r="D45" s="21"/>
      <c r="E45" s="3"/>
      <c r="F45" s="3"/>
      <c r="H45" s="17"/>
      <c r="I45" s="17"/>
      <c r="J45" s="10"/>
      <c r="L45" s="2"/>
      <c r="M45" s="2"/>
    </row>
    <row r="46" spans="1:22" x14ac:dyDescent="0.3">
      <c r="G46" s="1" t="s">
        <v>106</v>
      </c>
      <c r="H46" s="22">
        <f>SUM(H9:H43)</f>
        <v>7245.3299999999981</v>
      </c>
      <c r="I46" s="22">
        <f>SUM(I9:I38)</f>
        <v>598.75999999999988</v>
      </c>
      <c r="J46" s="22">
        <f>SUM(J9:J38)</f>
        <v>5582.92</v>
      </c>
    </row>
    <row r="47" spans="1:22" x14ac:dyDescent="0.3">
      <c r="H47" s="10"/>
      <c r="I47" s="10"/>
      <c r="J47" s="10"/>
    </row>
    <row r="48" spans="1:22" x14ac:dyDescent="0.3">
      <c r="G48" t="s">
        <v>186</v>
      </c>
      <c r="H48" s="10"/>
      <c r="I48" s="10">
        <f>SUM(I41:I42)</f>
        <v>54.19</v>
      </c>
      <c r="J48" s="10"/>
    </row>
    <row r="49" spans="3:17" x14ac:dyDescent="0.3">
      <c r="H49" s="10"/>
      <c r="I49" s="10"/>
      <c r="J49" s="10"/>
      <c r="Q49" s="9"/>
    </row>
    <row r="50" spans="3:17" x14ac:dyDescent="0.3">
      <c r="H50" s="10"/>
      <c r="I50" s="10"/>
      <c r="J50" s="10"/>
    </row>
    <row r="51" spans="3:17" x14ac:dyDescent="0.3">
      <c r="H51" s="10"/>
      <c r="I51" s="10"/>
      <c r="J51" s="10"/>
    </row>
    <row r="52" spans="3:17" x14ac:dyDescent="0.3">
      <c r="C52"/>
      <c r="D52"/>
      <c r="E52"/>
      <c r="F52"/>
      <c r="I52"/>
      <c r="J52"/>
    </row>
    <row r="53" spans="3:17" x14ac:dyDescent="0.3">
      <c r="C53"/>
      <c r="D53"/>
      <c r="E53"/>
      <c r="F53"/>
      <c r="I53"/>
      <c r="J53"/>
    </row>
    <row r="54" spans="3:17" x14ac:dyDescent="0.3">
      <c r="C54"/>
      <c r="D54"/>
      <c r="E54"/>
      <c r="F54"/>
      <c r="I54"/>
      <c r="J54"/>
    </row>
    <row r="55" spans="3:17" x14ac:dyDescent="0.3">
      <c r="C55"/>
      <c r="D55"/>
      <c r="E55"/>
      <c r="F55"/>
      <c r="I55"/>
      <c r="J55"/>
    </row>
    <row r="56" spans="3:17" x14ac:dyDescent="0.3">
      <c r="C56"/>
      <c r="D56"/>
      <c r="E56"/>
      <c r="F56"/>
      <c r="I56"/>
      <c r="J56"/>
    </row>
    <row r="57" spans="3:17" x14ac:dyDescent="0.3">
      <c r="C57"/>
      <c r="D57"/>
      <c r="E57"/>
      <c r="F57"/>
      <c r="I57"/>
      <c r="J57"/>
    </row>
    <row r="58" spans="3:17" x14ac:dyDescent="0.3">
      <c r="C58"/>
      <c r="D58"/>
      <c r="E58"/>
      <c r="F58"/>
      <c r="I58"/>
      <c r="J58"/>
    </row>
    <row r="59" spans="3:17" x14ac:dyDescent="0.3">
      <c r="C59"/>
      <c r="D59"/>
      <c r="E59"/>
      <c r="F59"/>
      <c r="I59"/>
      <c r="J59"/>
    </row>
    <row r="60" spans="3:17" x14ac:dyDescent="0.3">
      <c r="C60"/>
      <c r="D60"/>
      <c r="E60"/>
      <c r="F60"/>
      <c r="I60"/>
      <c r="J60"/>
    </row>
    <row r="61" spans="3:17" x14ac:dyDescent="0.3">
      <c r="C61"/>
      <c r="D61"/>
      <c r="E61"/>
      <c r="F61"/>
      <c r="I61"/>
      <c r="J61"/>
    </row>
    <row r="62" spans="3:17" x14ac:dyDescent="0.3">
      <c r="H62" s="10"/>
      <c r="I62" s="10"/>
      <c r="J62"/>
    </row>
    <row r="63" spans="3:17" x14ac:dyDescent="0.3">
      <c r="H63" s="10"/>
      <c r="I63" s="10"/>
      <c r="J63"/>
    </row>
    <row r="64" spans="3:17" x14ac:dyDescent="0.3">
      <c r="H64" s="10"/>
      <c r="I64" s="10"/>
      <c r="J64"/>
    </row>
    <row r="65" spans="8:10" x14ac:dyDescent="0.3">
      <c r="H65" s="10"/>
      <c r="I65" s="10"/>
      <c r="J65"/>
    </row>
    <row r="66" spans="8:10" x14ac:dyDescent="0.3">
      <c r="H66" s="10"/>
      <c r="I66" s="10"/>
      <c r="J66"/>
    </row>
    <row r="67" spans="8:10" x14ac:dyDescent="0.3">
      <c r="H67" s="10"/>
      <c r="I67" s="10"/>
      <c r="J67" s="10"/>
    </row>
    <row r="68" spans="8:10" x14ac:dyDescent="0.3">
      <c r="H68" s="10"/>
      <c r="I68" s="10"/>
      <c r="J68" s="10"/>
    </row>
    <row r="69" spans="8:10" x14ac:dyDescent="0.3">
      <c r="H69" s="10"/>
      <c r="I69" s="10"/>
      <c r="J69" s="10"/>
    </row>
    <row r="70" spans="8:10" x14ac:dyDescent="0.3">
      <c r="H70" s="10"/>
      <c r="I70" s="10"/>
      <c r="J70" s="10"/>
    </row>
    <row r="71" spans="8:10" x14ac:dyDescent="0.3">
      <c r="H71" s="10"/>
      <c r="I71" s="10"/>
      <c r="J71" s="10"/>
    </row>
    <row r="72" spans="8:10" x14ac:dyDescent="0.3">
      <c r="H72" s="10"/>
      <c r="I72" s="10"/>
      <c r="J72" s="10"/>
    </row>
    <row r="73" spans="8:10" x14ac:dyDescent="0.3">
      <c r="H73" s="10"/>
      <c r="I73" s="10"/>
      <c r="J73" s="10"/>
    </row>
    <row r="74" spans="8:10" x14ac:dyDescent="0.3">
      <c r="H74" s="10"/>
      <c r="I74" s="10"/>
      <c r="J74" s="10"/>
    </row>
    <row r="75" spans="8:10" x14ac:dyDescent="0.3">
      <c r="H75" s="10"/>
      <c r="I75" s="10"/>
      <c r="J75" s="10"/>
    </row>
    <row r="76" spans="8:10" x14ac:dyDescent="0.3">
      <c r="H76" s="10"/>
      <c r="I76" s="10"/>
      <c r="J76" s="10"/>
    </row>
    <row r="77" spans="8:10" x14ac:dyDescent="0.3">
      <c r="H77" s="10"/>
      <c r="I77" s="10"/>
      <c r="J77" s="10"/>
    </row>
    <row r="78" spans="8:10" x14ac:dyDescent="0.3">
      <c r="H78" s="10"/>
      <c r="I78" s="10"/>
      <c r="J78" s="10"/>
    </row>
    <row r="79" spans="8:10" x14ac:dyDescent="0.3">
      <c r="H79" s="10"/>
      <c r="I79" s="10"/>
      <c r="J79" s="10"/>
    </row>
    <row r="80" spans="8:10" x14ac:dyDescent="0.3">
      <c r="H80" s="10"/>
      <c r="I80" s="10"/>
      <c r="J80" s="10"/>
    </row>
    <row r="81" spans="8:10" x14ac:dyDescent="0.3">
      <c r="H81" s="10"/>
      <c r="I81" s="10"/>
      <c r="J81" s="10"/>
    </row>
    <row r="82" spans="8:10" x14ac:dyDescent="0.3">
      <c r="H82" s="10"/>
      <c r="I82" s="10"/>
      <c r="J82" s="10"/>
    </row>
    <row r="83" spans="8:10" x14ac:dyDescent="0.3">
      <c r="H83" s="10"/>
      <c r="I83" s="10"/>
      <c r="J83" s="10"/>
    </row>
    <row r="84" spans="8:10" x14ac:dyDescent="0.3">
      <c r="H84" s="10"/>
      <c r="I84" s="10"/>
      <c r="J84" s="10"/>
    </row>
    <row r="85" spans="8:10" x14ac:dyDescent="0.3">
      <c r="H85" s="10"/>
      <c r="I85" s="10"/>
      <c r="J85" s="10"/>
    </row>
    <row r="86" spans="8:10" x14ac:dyDescent="0.3">
      <c r="H86" s="10"/>
      <c r="I86" s="10"/>
      <c r="J86" s="10"/>
    </row>
    <row r="87" spans="8:10" x14ac:dyDescent="0.3">
      <c r="H87" s="10"/>
      <c r="I87" s="10"/>
      <c r="J87" s="10"/>
    </row>
    <row r="88" spans="8:10" x14ac:dyDescent="0.3">
      <c r="H88" s="10"/>
      <c r="I88" s="10"/>
      <c r="J88" s="10"/>
    </row>
    <row r="89" spans="8:10" x14ac:dyDescent="0.3">
      <c r="H89" s="10"/>
      <c r="I89" s="10"/>
      <c r="J89" s="10"/>
    </row>
    <row r="90" spans="8:10" x14ac:dyDescent="0.3">
      <c r="H90" s="10"/>
      <c r="I90" s="10"/>
      <c r="J90" s="10"/>
    </row>
    <row r="91" spans="8:10" x14ac:dyDescent="0.3">
      <c r="H91" s="10"/>
      <c r="I91" s="10"/>
      <c r="J91" s="10"/>
    </row>
    <row r="92" spans="8:10" x14ac:dyDescent="0.3">
      <c r="H92" s="10"/>
      <c r="I92" s="10"/>
      <c r="J92" s="10"/>
    </row>
    <row r="93" spans="8:10" x14ac:dyDescent="0.3">
      <c r="H93" s="10"/>
      <c r="I93" s="10"/>
      <c r="J93" s="10"/>
    </row>
    <row r="94" spans="8:10" x14ac:dyDescent="0.3">
      <c r="H94" s="10"/>
      <c r="I94" s="10"/>
      <c r="J94" s="10"/>
    </row>
    <row r="95" spans="8:10" x14ac:dyDescent="0.3">
      <c r="H95" s="10"/>
      <c r="I95" s="10"/>
      <c r="J95" s="10"/>
    </row>
    <row r="96" spans="8:10" x14ac:dyDescent="0.3">
      <c r="H96" s="10"/>
      <c r="I96" s="10"/>
      <c r="J96" s="10"/>
    </row>
    <row r="97" spans="8:10" x14ac:dyDescent="0.3">
      <c r="H97" s="10"/>
      <c r="I97" s="10"/>
      <c r="J97" s="10"/>
    </row>
    <row r="98" spans="8:10" x14ac:dyDescent="0.3">
      <c r="H98" s="10"/>
      <c r="I98" s="10"/>
      <c r="J98" s="10"/>
    </row>
    <row r="99" spans="8:10" x14ac:dyDescent="0.3">
      <c r="H99" s="10"/>
      <c r="I99" s="10"/>
      <c r="J99" s="10"/>
    </row>
    <row r="100" spans="8:10" x14ac:dyDescent="0.3">
      <c r="H100" s="10"/>
      <c r="I100" s="10"/>
      <c r="J100" s="10"/>
    </row>
    <row r="101" spans="8:10" x14ac:dyDescent="0.3">
      <c r="H101" s="10"/>
      <c r="I101" s="10"/>
      <c r="J101" s="10"/>
    </row>
    <row r="102" spans="8:10" x14ac:dyDescent="0.3">
      <c r="H102" s="10"/>
      <c r="I102" s="10"/>
      <c r="J102" s="10"/>
    </row>
    <row r="103" spans="8:10" x14ac:dyDescent="0.3">
      <c r="H103" s="10"/>
      <c r="I103" s="10"/>
      <c r="J103" s="10"/>
    </row>
    <row r="104" spans="8:10" x14ac:dyDescent="0.3">
      <c r="H104" s="10"/>
      <c r="I104" s="10"/>
      <c r="J104" s="10"/>
    </row>
    <row r="105" spans="8:10" x14ac:dyDescent="0.3">
      <c r="H105" s="10"/>
      <c r="I105" s="10"/>
      <c r="J105" s="10"/>
    </row>
    <row r="106" spans="8:10" x14ac:dyDescent="0.3">
      <c r="H106" s="10"/>
      <c r="I106" s="10"/>
      <c r="J106" s="10"/>
    </row>
    <row r="107" spans="8:10" x14ac:dyDescent="0.3">
      <c r="H107" s="10"/>
      <c r="I107" s="10"/>
      <c r="J107" s="10"/>
    </row>
    <row r="108" spans="8:10" x14ac:dyDescent="0.3">
      <c r="H108" s="10"/>
      <c r="I108" s="10"/>
      <c r="J108" s="10"/>
    </row>
    <row r="109" spans="8:10" x14ac:dyDescent="0.3">
      <c r="H109" s="10"/>
      <c r="I109" s="10"/>
      <c r="J109" s="10"/>
    </row>
    <row r="110" spans="8:10" x14ac:dyDescent="0.3">
      <c r="H110" s="10"/>
      <c r="I110" s="10"/>
      <c r="J110" s="10"/>
    </row>
    <row r="111" spans="8:10" x14ac:dyDescent="0.3">
      <c r="H111" s="10"/>
      <c r="I111" s="10"/>
      <c r="J111" s="10"/>
    </row>
    <row r="112" spans="8:10" x14ac:dyDescent="0.3">
      <c r="H112" s="10"/>
      <c r="I112" s="10"/>
      <c r="J112" s="10"/>
    </row>
    <row r="113" spans="8:10" x14ac:dyDescent="0.3">
      <c r="H113" s="10"/>
      <c r="I113" s="10"/>
      <c r="J113" s="10"/>
    </row>
    <row r="114" spans="8:10" x14ac:dyDescent="0.3">
      <c r="H114" s="10"/>
      <c r="I114" s="10"/>
      <c r="J114" s="10"/>
    </row>
    <row r="115" spans="8:10" x14ac:dyDescent="0.3">
      <c r="H115" s="10"/>
      <c r="I115" s="10"/>
      <c r="J115" s="10"/>
    </row>
    <row r="116" spans="8:10" x14ac:dyDescent="0.3">
      <c r="H116" s="10"/>
      <c r="I116" s="10"/>
      <c r="J116" s="10"/>
    </row>
    <row r="117" spans="8:10" x14ac:dyDescent="0.3">
      <c r="H117" s="10"/>
      <c r="I117" s="10"/>
      <c r="J117" s="10"/>
    </row>
    <row r="118" spans="8:10" x14ac:dyDescent="0.3">
      <c r="H118" s="10"/>
      <c r="I118" s="10"/>
      <c r="J118" s="10"/>
    </row>
    <row r="119" spans="8:10" x14ac:dyDescent="0.3">
      <c r="H119" s="10"/>
      <c r="I119" s="10"/>
      <c r="J119" s="10"/>
    </row>
    <row r="120" spans="8:10" x14ac:dyDescent="0.3">
      <c r="H120" s="10"/>
      <c r="I120" s="10"/>
      <c r="J120" s="10"/>
    </row>
    <row r="121" spans="8:10" x14ac:dyDescent="0.3">
      <c r="H121" s="10"/>
      <c r="I121" s="10"/>
      <c r="J121" s="10"/>
    </row>
    <row r="122" spans="8:10" x14ac:dyDescent="0.3">
      <c r="H122" s="10"/>
    </row>
    <row r="123" spans="8:10" x14ac:dyDescent="0.3">
      <c r="H123" s="10"/>
    </row>
    <row r="124" spans="8:10" x14ac:dyDescent="0.3">
      <c r="H124" s="10"/>
    </row>
    <row r="125" spans="8:10" x14ac:dyDescent="0.3">
      <c r="H125" s="10"/>
    </row>
    <row r="126" spans="8:10" x14ac:dyDescent="0.3">
      <c r="H126" s="10"/>
    </row>
    <row r="127" spans="8:10" x14ac:dyDescent="0.3">
      <c r="H127" s="10"/>
    </row>
    <row r="128" spans="8:10" x14ac:dyDescent="0.3">
      <c r="H128" s="10"/>
    </row>
    <row r="129" spans="8:8" x14ac:dyDescent="0.3">
      <c r="H129" s="10"/>
    </row>
    <row r="130" spans="8:8" x14ac:dyDescent="0.3">
      <c r="H130" s="10"/>
    </row>
    <row r="131" spans="8:8" x14ac:dyDescent="0.3">
      <c r="H131" s="10"/>
    </row>
    <row r="132" spans="8:8" x14ac:dyDescent="0.3">
      <c r="H132" s="10"/>
    </row>
    <row r="133" spans="8:8" x14ac:dyDescent="0.3">
      <c r="H133" s="10"/>
    </row>
    <row r="134" spans="8:8" x14ac:dyDescent="0.3">
      <c r="H134" s="10"/>
    </row>
    <row r="135" spans="8:8" x14ac:dyDescent="0.3">
      <c r="H135" s="10"/>
    </row>
    <row r="136" spans="8:8" x14ac:dyDescent="0.3">
      <c r="H136" s="10"/>
    </row>
    <row r="137" spans="8:8" x14ac:dyDescent="0.3">
      <c r="H137" s="10"/>
    </row>
    <row r="138" spans="8:8" x14ac:dyDescent="0.3">
      <c r="H138" s="10"/>
    </row>
    <row r="139" spans="8:8" x14ac:dyDescent="0.3">
      <c r="H139" s="10"/>
    </row>
    <row r="140" spans="8:8" x14ac:dyDescent="0.3">
      <c r="H140" s="10"/>
    </row>
    <row r="141" spans="8:8" x14ac:dyDescent="0.3">
      <c r="H141" s="10"/>
    </row>
    <row r="142" spans="8:8" x14ac:dyDescent="0.3">
      <c r="H142" s="10"/>
    </row>
    <row r="143" spans="8:8" x14ac:dyDescent="0.3">
      <c r="H143" s="10"/>
    </row>
    <row r="144" spans="8:8" x14ac:dyDescent="0.3">
      <c r="H144" s="10"/>
    </row>
    <row r="145" spans="8:8" x14ac:dyDescent="0.3">
      <c r="H145" s="10"/>
    </row>
    <row r="146" spans="8:8" x14ac:dyDescent="0.3">
      <c r="H146" s="10"/>
    </row>
    <row r="147" spans="8:8" x14ac:dyDescent="0.3">
      <c r="H147" s="10"/>
    </row>
    <row r="148" spans="8:8" x14ac:dyDescent="0.3">
      <c r="H148" s="10"/>
    </row>
    <row r="149" spans="8:8" x14ac:dyDescent="0.3">
      <c r="H149" s="10"/>
    </row>
    <row r="150" spans="8:8" x14ac:dyDescent="0.3">
      <c r="H150" s="10"/>
    </row>
    <row r="151" spans="8:8" x14ac:dyDescent="0.3">
      <c r="H151" s="10"/>
    </row>
    <row r="152" spans="8:8" x14ac:dyDescent="0.3">
      <c r="H152" s="10"/>
    </row>
    <row r="153" spans="8:8" x14ac:dyDescent="0.3">
      <c r="H153" s="10"/>
    </row>
    <row r="154" spans="8:8" x14ac:dyDescent="0.3">
      <c r="H154" s="10"/>
    </row>
    <row r="155" spans="8:8" x14ac:dyDescent="0.3">
      <c r="H155" s="10"/>
    </row>
    <row r="156" spans="8:8" x14ac:dyDescent="0.3">
      <c r="H156" s="10"/>
    </row>
    <row r="157" spans="8:8" x14ac:dyDescent="0.3">
      <c r="H157" s="10"/>
    </row>
    <row r="158" spans="8:8" x14ac:dyDescent="0.3">
      <c r="H158" s="10"/>
    </row>
    <row r="159" spans="8:8" x14ac:dyDescent="0.3">
      <c r="H159" s="10"/>
    </row>
    <row r="160" spans="8:8" x14ac:dyDescent="0.3">
      <c r="H160" s="10"/>
    </row>
    <row r="161" spans="8:8" x14ac:dyDescent="0.3">
      <c r="H161" s="10"/>
    </row>
    <row r="162" spans="8:8" x14ac:dyDescent="0.3">
      <c r="H162" s="10"/>
    </row>
    <row r="163" spans="8:8" x14ac:dyDescent="0.3">
      <c r="H163" s="10"/>
    </row>
    <row r="164" spans="8:8" x14ac:dyDescent="0.3">
      <c r="H164" s="10"/>
    </row>
    <row r="165" spans="8:8" x14ac:dyDescent="0.3">
      <c r="H165" s="10"/>
    </row>
    <row r="166" spans="8:8" x14ac:dyDescent="0.3">
      <c r="H166" s="10"/>
    </row>
    <row r="167" spans="8:8" x14ac:dyDescent="0.3">
      <c r="H167" s="10"/>
    </row>
    <row r="168" spans="8:8" x14ac:dyDescent="0.3">
      <c r="H168" s="10"/>
    </row>
    <row r="169" spans="8:8" x14ac:dyDescent="0.3">
      <c r="H169" s="10"/>
    </row>
    <row r="170" spans="8:8" x14ac:dyDescent="0.3">
      <c r="H170" s="10"/>
    </row>
    <row r="171" spans="8:8" x14ac:dyDescent="0.3">
      <c r="H171" s="10"/>
    </row>
    <row r="172" spans="8:8" x14ac:dyDescent="0.3">
      <c r="H172" s="10"/>
    </row>
    <row r="173" spans="8:8" x14ac:dyDescent="0.3">
      <c r="H173" s="10"/>
    </row>
    <row r="174" spans="8:8" x14ac:dyDescent="0.3">
      <c r="H174" s="10"/>
    </row>
    <row r="175" spans="8:8" x14ac:dyDescent="0.3">
      <c r="H175" s="10"/>
    </row>
    <row r="176" spans="8:8" x14ac:dyDescent="0.3">
      <c r="H176" s="10"/>
    </row>
    <row r="177" spans="8:8" x14ac:dyDescent="0.3">
      <c r="H177" s="10"/>
    </row>
    <row r="178" spans="8:8" x14ac:dyDescent="0.3">
      <c r="H178" s="10"/>
    </row>
    <row r="179" spans="8:8" x14ac:dyDescent="0.3">
      <c r="H179" s="10"/>
    </row>
    <row r="180" spans="8:8" x14ac:dyDescent="0.3">
      <c r="H180" s="10"/>
    </row>
    <row r="181" spans="8:8" x14ac:dyDescent="0.3">
      <c r="H181" s="10"/>
    </row>
    <row r="182" spans="8:8" x14ac:dyDescent="0.3">
      <c r="H182" s="10"/>
    </row>
    <row r="183" spans="8:8" x14ac:dyDescent="0.3">
      <c r="H183" s="10"/>
    </row>
    <row r="184" spans="8:8" x14ac:dyDescent="0.3">
      <c r="H184" s="10"/>
    </row>
    <row r="185" spans="8:8" x14ac:dyDescent="0.3">
      <c r="H185" s="10"/>
    </row>
    <row r="186" spans="8:8" x14ac:dyDescent="0.3">
      <c r="H186" s="10"/>
    </row>
    <row r="187" spans="8:8" x14ac:dyDescent="0.3">
      <c r="H187" s="10"/>
    </row>
    <row r="188" spans="8:8" x14ac:dyDescent="0.3">
      <c r="H188" s="10"/>
    </row>
    <row r="189" spans="8:8" x14ac:dyDescent="0.3">
      <c r="H189" s="10"/>
    </row>
    <row r="190" spans="8:8" x14ac:dyDescent="0.3">
      <c r="H190" s="10"/>
    </row>
    <row r="191" spans="8:8" x14ac:dyDescent="0.3">
      <c r="H191" s="10"/>
    </row>
    <row r="192" spans="8:8" x14ac:dyDescent="0.3">
      <c r="H192" s="10"/>
    </row>
    <row r="193" spans="8:8" x14ac:dyDescent="0.3">
      <c r="H193" s="10"/>
    </row>
    <row r="194" spans="8:8" x14ac:dyDescent="0.3">
      <c r="H194" s="10"/>
    </row>
    <row r="195" spans="8:8" x14ac:dyDescent="0.3">
      <c r="H195" s="10"/>
    </row>
    <row r="196" spans="8:8" x14ac:dyDescent="0.3">
      <c r="H196" s="10"/>
    </row>
    <row r="197" spans="8:8" x14ac:dyDescent="0.3">
      <c r="H197" s="10"/>
    </row>
    <row r="198" spans="8:8" x14ac:dyDescent="0.3">
      <c r="H198" s="10"/>
    </row>
    <row r="199" spans="8:8" x14ac:dyDescent="0.3">
      <c r="H199" s="10"/>
    </row>
    <row r="200" spans="8:8" x14ac:dyDescent="0.3">
      <c r="H200" s="10"/>
    </row>
    <row r="201" spans="8:8" x14ac:dyDescent="0.3">
      <c r="H201" s="10"/>
    </row>
    <row r="202" spans="8:8" x14ac:dyDescent="0.3">
      <c r="H202" s="10"/>
    </row>
    <row r="203" spans="8:8" x14ac:dyDescent="0.3">
      <c r="H203" s="10"/>
    </row>
    <row r="204" spans="8:8" x14ac:dyDescent="0.3">
      <c r="H204" s="10"/>
    </row>
    <row r="205" spans="8:8" x14ac:dyDescent="0.3">
      <c r="H205" s="10"/>
    </row>
    <row r="206" spans="8:8" x14ac:dyDescent="0.3">
      <c r="H206" s="10"/>
    </row>
    <row r="207" spans="8:8" x14ac:dyDescent="0.3">
      <c r="H207" s="10"/>
    </row>
    <row r="208" spans="8:8" x14ac:dyDescent="0.3">
      <c r="H208" s="10"/>
    </row>
    <row r="209" spans="8:8" x14ac:dyDescent="0.3">
      <c r="H209" s="10"/>
    </row>
    <row r="210" spans="8:8" x14ac:dyDescent="0.3">
      <c r="H210" s="10"/>
    </row>
    <row r="211" spans="8:8" x14ac:dyDescent="0.3">
      <c r="H211" s="10"/>
    </row>
    <row r="212" spans="8:8" x14ac:dyDescent="0.3">
      <c r="H212" s="10"/>
    </row>
    <row r="213" spans="8:8" x14ac:dyDescent="0.3">
      <c r="H213" s="10"/>
    </row>
    <row r="214" spans="8:8" x14ac:dyDescent="0.3">
      <c r="H214" s="10"/>
    </row>
    <row r="215" spans="8:8" x14ac:dyDescent="0.3">
      <c r="H215" s="10"/>
    </row>
    <row r="216" spans="8:8" x14ac:dyDescent="0.3">
      <c r="H216" s="10"/>
    </row>
    <row r="217" spans="8:8" x14ac:dyDescent="0.3">
      <c r="H217" s="10"/>
    </row>
    <row r="218" spans="8:8" x14ac:dyDescent="0.3">
      <c r="H218" s="10"/>
    </row>
    <row r="219" spans="8:8" x14ac:dyDescent="0.3">
      <c r="H219" s="10"/>
    </row>
    <row r="220" spans="8:8" x14ac:dyDescent="0.3">
      <c r="H220" s="10"/>
    </row>
    <row r="221" spans="8:8" x14ac:dyDescent="0.3">
      <c r="H221" s="10"/>
    </row>
    <row r="222" spans="8:8" x14ac:dyDescent="0.3">
      <c r="H222" s="10"/>
    </row>
    <row r="223" spans="8:8" x14ac:dyDescent="0.3">
      <c r="H223" s="10"/>
    </row>
    <row r="224" spans="8:8" x14ac:dyDescent="0.3">
      <c r="H224" s="10"/>
    </row>
    <row r="225" spans="8:8" x14ac:dyDescent="0.3">
      <c r="H225" s="10"/>
    </row>
    <row r="226" spans="8:8" x14ac:dyDescent="0.3">
      <c r="H226" s="10"/>
    </row>
    <row r="227" spans="8:8" x14ac:dyDescent="0.3">
      <c r="H227" s="10"/>
    </row>
    <row r="228" spans="8:8" x14ac:dyDescent="0.3">
      <c r="H228" s="10"/>
    </row>
    <row r="229" spans="8:8" x14ac:dyDescent="0.3">
      <c r="H229" s="10"/>
    </row>
    <row r="230" spans="8:8" x14ac:dyDescent="0.3">
      <c r="H230" s="10"/>
    </row>
    <row r="231" spans="8:8" x14ac:dyDescent="0.3">
      <c r="H231" s="10"/>
    </row>
    <row r="232" spans="8:8" x14ac:dyDescent="0.3">
      <c r="H232" s="10"/>
    </row>
    <row r="233" spans="8:8" x14ac:dyDescent="0.3">
      <c r="H233" s="10"/>
    </row>
    <row r="234" spans="8:8" x14ac:dyDescent="0.3">
      <c r="H234" s="10"/>
    </row>
    <row r="235" spans="8:8" x14ac:dyDescent="0.3">
      <c r="H235" s="10"/>
    </row>
    <row r="236" spans="8:8" x14ac:dyDescent="0.3">
      <c r="H236" s="10"/>
    </row>
    <row r="237" spans="8:8" x14ac:dyDescent="0.3">
      <c r="H237" s="10"/>
    </row>
    <row r="238" spans="8:8" x14ac:dyDescent="0.3">
      <c r="H238" s="10"/>
    </row>
    <row r="239" spans="8:8" x14ac:dyDescent="0.3">
      <c r="H239" s="10"/>
    </row>
    <row r="240" spans="8:8" x14ac:dyDescent="0.3">
      <c r="H240" s="10"/>
    </row>
    <row r="241" spans="8:8" x14ac:dyDescent="0.3">
      <c r="H241" s="10"/>
    </row>
    <row r="242" spans="8:8" x14ac:dyDescent="0.3">
      <c r="H242" s="10"/>
    </row>
    <row r="243" spans="8:8" x14ac:dyDescent="0.3">
      <c r="H243" s="10"/>
    </row>
    <row r="244" spans="8:8" x14ac:dyDescent="0.3">
      <c r="H244" s="10"/>
    </row>
    <row r="245" spans="8:8" x14ac:dyDescent="0.3">
      <c r="H245" s="10"/>
    </row>
    <row r="246" spans="8:8" x14ac:dyDescent="0.3">
      <c r="H246" s="10"/>
    </row>
    <row r="247" spans="8:8" x14ac:dyDescent="0.3">
      <c r="H247" s="10"/>
    </row>
    <row r="248" spans="8:8" x14ac:dyDescent="0.3">
      <c r="H248" s="10"/>
    </row>
    <row r="249" spans="8:8" x14ac:dyDescent="0.3">
      <c r="H249" s="10"/>
    </row>
    <row r="250" spans="8:8" x14ac:dyDescent="0.3">
      <c r="H250" s="10"/>
    </row>
    <row r="251" spans="8:8" x14ac:dyDescent="0.3">
      <c r="H251" s="10"/>
    </row>
    <row r="252" spans="8:8" x14ac:dyDescent="0.3">
      <c r="H252" s="10"/>
    </row>
    <row r="253" spans="8:8" x14ac:dyDescent="0.3">
      <c r="H253" s="10"/>
    </row>
    <row r="254" spans="8:8" x14ac:dyDescent="0.3">
      <c r="H254" s="10"/>
    </row>
    <row r="255" spans="8:8" x14ac:dyDescent="0.3">
      <c r="H255" s="10"/>
    </row>
    <row r="256" spans="8:8" x14ac:dyDescent="0.3">
      <c r="H256" s="10"/>
    </row>
    <row r="257" spans="8:8" x14ac:dyDescent="0.3">
      <c r="H257" s="10"/>
    </row>
    <row r="258" spans="8:8" x14ac:dyDescent="0.3">
      <c r="H258" s="10"/>
    </row>
    <row r="259" spans="8:8" x14ac:dyDescent="0.3">
      <c r="H259" s="10"/>
    </row>
    <row r="260" spans="8:8" x14ac:dyDescent="0.3">
      <c r="H260" s="10"/>
    </row>
  </sheetData>
  <phoneticPr fontId="3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7CB9F5-E777-4D6D-A1D2-9866A514BB87}">
  <dimension ref="B1:D7"/>
  <sheetViews>
    <sheetView workbookViewId="0">
      <selection activeCell="J5" sqref="J5"/>
    </sheetView>
  </sheetViews>
  <sheetFormatPr defaultColWidth="8.77734375" defaultRowHeight="21" x14ac:dyDescent="0.4"/>
  <cols>
    <col min="1" max="3" width="8.77734375" style="46"/>
    <col min="4" max="4" width="12.6640625" style="45" bestFit="1" customWidth="1"/>
    <col min="5" max="16384" width="8.77734375" style="46"/>
  </cols>
  <sheetData>
    <row r="1" spans="2:4" x14ac:dyDescent="0.4">
      <c r="B1" s="46" t="s">
        <v>111</v>
      </c>
    </row>
    <row r="3" spans="2:4" x14ac:dyDescent="0.4">
      <c r="B3" s="46" t="s">
        <v>1</v>
      </c>
      <c r="D3" s="45">
        <v>8200</v>
      </c>
    </row>
    <row r="4" spans="2:4" x14ac:dyDescent="0.4">
      <c r="B4" s="46" t="s">
        <v>112</v>
      </c>
      <c r="D4" s="45">
        <v>598.76</v>
      </c>
    </row>
    <row r="5" spans="2:4" x14ac:dyDescent="0.4">
      <c r="B5" s="46" t="s">
        <v>113</v>
      </c>
      <c r="D5" s="45">
        <v>417.39</v>
      </c>
    </row>
    <row r="7" spans="2:4" x14ac:dyDescent="0.4">
      <c r="D7" s="45">
        <f>SUM(D3:D6)</f>
        <v>9216.15</v>
      </c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8EAB42-4B96-4096-92E6-E5D52BBE24B3}">
  <dimension ref="B2:K31"/>
  <sheetViews>
    <sheetView topLeftCell="A16" workbookViewId="0">
      <selection activeCell="A9" sqref="A9:XFD10"/>
    </sheetView>
  </sheetViews>
  <sheetFormatPr defaultRowHeight="14.4" x14ac:dyDescent="0.3"/>
  <cols>
    <col min="2" max="2" width="26.21875" customWidth="1"/>
    <col min="3" max="3" width="12.6640625" bestFit="1" customWidth="1"/>
    <col min="5" max="5" width="12.6640625" style="9" bestFit="1" customWidth="1"/>
    <col min="7" max="8" width="8.77734375" style="9"/>
    <col min="9" max="9" width="11.109375" style="9" customWidth="1"/>
    <col min="10" max="10" width="12.77734375" style="9" customWidth="1"/>
  </cols>
  <sheetData>
    <row r="2" spans="2:5" x14ac:dyDescent="0.3">
      <c r="B2" s="41" t="s">
        <v>49</v>
      </c>
      <c r="C2" s="40">
        <v>50</v>
      </c>
      <c r="E2" s="9">
        <v>50</v>
      </c>
    </row>
    <row r="3" spans="2:5" x14ac:dyDescent="0.3">
      <c r="B3" t="s">
        <v>18</v>
      </c>
      <c r="C3" s="10">
        <v>48</v>
      </c>
    </row>
    <row r="4" spans="2:5" x14ac:dyDescent="0.3">
      <c r="B4" t="s">
        <v>18</v>
      </c>
      <c r="C4" s="17">
        <v>26</v>
      </c>
      <c r="E4" s="9">
        <f>SUM(C3:C4)</f>
        <v>74</v>
      </c>
    </row>
    <row r="5" spans="2:5" x14ac:dyDescent="0.3">
      <c r="B5" t="s">
        <v>22</v>
      </c>
      <c r="C5" s="10">
        <v>123.6</v>
      </c>
      <c r="E5" s="9">
        <v>123.6</v>
      </c>
    </row>
    <row r="6" spans="2:5" x14ac:dyDescent="0.3">
      <c r="B6" t="s">
        <v>9</v>
      </c>
      <c r="C6" s="10">
        <v>32.4</v>
      </c>
      <c r="E6" s="9">
        <v>32.4</v>
      </c>
    </row>
    <row r="7" spans="2:5" x14ac:dyDescent="0.3">
      <c r="B7" t="s">
        <v>10</v>
      </c>
      <c r="C7" s="10">
        <v>374.4</v>
      </c>
    </row>
    <row r="8" spans="2:5" x14ac:dyDescent="0.3">
      <c r="B8" t="s">
        <v>10</v>
      </c>
      <c r="C8" s="10">
        <v>374.4</v>
      </c>
    </row>
    <row r="9" spans="2:5" x14ac:dyDescent="0.3">
      <c r="B9" s="2" t="s">
        <v>10</v>
      </c>
      <c r="C9" s="17">
        <v>1123.2</v>
      </c>
    </row>
    <row r="10" spans="2:5" x14ac:dyDescent="0.3">
      <c r="B10" s="2" t="s">
        <v>10</v>
      </c>
      <c r="C10" s="17">
        <v>374.4</v>
      </c>
    </row>
    <row r="11" spans="2:5" x14ac:dyDescent="0.3">
      <c r="B11" t="s">
        <v>10</v>
      </c>
      <c r="C11" s="17">
        <v>374.4</v>
      </c>
    </row>
    <row r="12" spans="2:5" x14ac:dyDescent="0.3">
      <c r="B12" t="s">
        <v>10</v>
      </c>
      <c r="C12" s="17">
        <v>374.4</v>
      </c>
      <c r="E12" s="9">
        <f>SUM(C7:C12)</f>
        <v>2995.2000000000003</v>
      </c>
    </row>
    <row r="13" spans="2:5" x14ac:dyDescent="0.3">
      <c r="B13" t="s">
        <v>12</v>
      </c>
      <c r="C13" s="10">
        <v>280.89999999999998</v>
      </c>
    </row>
    <row r="14" spans="2:5" x14ac:dyDescent="0.3">
      <c r="B14" t="s">
        <v>12</v>
      </c>
      <c r="C14" s="10">
        <v>361.71</v>
      </c>
    </row>
    <row r="15" spans="2:5" x14ac:dyDescent="0.3">
      <c r="B15" t="s">
        <v>12</v>
      </c>
      <c r="C15" s="17">
        <v>344.28</v>
      </c>
    </row>
    <row r="16" spans="2:5" x14ac:dyDescent="0.3">
      <c r="B16" t="s">
        <v>103</v>
      </c>
      <c r="C16" s="17">
        <v>633.91</v>
      </c>
      <c r="E16" s="9">
        <f>SUM(C13:C16)</f>
        <v>1620.7999999999997</v>
      </c>
    </row>
    <row r="17" spans="2:11" x14ac:dyDescent="0.3">
      <c r="B17" t="s">
        <v>15</v>
      </c>
      <c r="C17" s="10">
        <v>45.6</v>
      </c>
    </row>
    <row r="18" spans="2:11" x14ac:dyDescent="0.3">
      <c r="B18" t="s">
        <v>15</v>
      </c>
      <c r="C18" s="10">
        <v>301.62</v>
      </c>
    </row>
    <row r="19" spans="2:11" x14ac:dyDescent="0.3">
      <c r="B19" t="s">
        <v>15</v>
      </c>
      <c r="C19" s="10">
        <v>39.6</v>
      </c>
      <c r="E19" s="9">
        <f>SUM(C17:C19)</f>
        <v>386.82000000000005</v>
      </c>
    </row>
    <row r="20" spans="2:11" x14ac:dyDescent="0.3">
      <c r="C20" s="10"/>
      <c r="G20" s="52" t="s">
        <v>110</v>
      </c>
      <c r="H20" s="10" t="s">
        <v>104</v>
      </c>
      <c r="I20" s="10" t="s">
        <v>13</v>
      </c>
      <c r="J20" s="10" t="s">
        <v>109</v>
      </c>
    </row>
    <row r="21" spans="2:11" x14ac:dyDescent="0.3">
      <c r="B21" t="s">
        <v>16</v>
      </c>
      <c r="C21" s="10">
        <v>277.82</v>
      </c>
      <c r="G21" s="10">
        <v>265.10000000000002</v>
      </c>
      <c r="H21" s="10">
        <v>12.72</v>
      </c>
      <c r="I21" s="10"/>
      <c r="J21" s="10"/>
      <c r="K21" s="9">
        <f t="shared" ref="K21:K24" si="0">SUM(G21:J21)</f>
        <v>277.82000000000005</v>
      </c>
    </row>
    <row r="22" spans="2:11" x14ac:dyDescent="0.3">
      <c r="B22" t="s">
        <v>16</v>
      </c>
      <c r="C22" s="17">
        <v>302.16000000000003</v>
      </c>
      <c r="G22" s="10">
        <v>289.2</v>
      </c>
      <c r="H22" s="10">
        <v>12.96</v>
      </c>
      <c r="I22" s="10"/>
      <c r="J22" s="10"/>
      <c r="K22" s="9">
        <f t="shared" si="0"/>
        <v>302.15999999999997</v>
      </c>
    </row>
    <row r="23" spans="2:11" x14ac:dyDescent="0.3">
      <c r="B23" t="s">
        <v>16</v>
      </c>
      <c r="C23" s="17">
        <v>96.4</v>
      </c>
      <c r="G23" s="10">
        <v>96.4</v>
      </c>
      <c r="H23" s="10"/>
      <c r="I23" s="10"/>
      <c r="J23" s="10"/>
      <c r="K23" s="9">
        <f t="shared" si="0"/>
        <v>96.4</v>
      </c>
    </row>
    <row r="24" spans="2:11" x14ac:dyDescent="0.3">
      <c r="B24" t="s">
        <v>16</v>
      </c>
      <c r="C24" s="17">
        <v>132.55000000000001</v>
      </c>
      <c r="G24" s="10">
        <v>132.55000000000001</v>
      </c>
      <c r="H24" s="10"/>
      <c r="I24" s="10"/>
      <c r="J24" s="10"/>
      <c r="K24" s="9">
        <f t="shared" si="0"/>
        <v>132.55000000000001</v>
      </c>
    </row>
    <row r="25" spans="2:11" x14ac:dyDescent="0.3">
      <c r="B25" t="s">
        <v>16</v>
      </c>
      <c r="C25" s="17">
        <v>132.5</v>
      </c>
      <c r="G25" s="10">
        <v>120.5</v>
      </c>
      <c r="H25" s="10">
        <v>12</v>
      </c>
      <c r="I25" s="10"/>
      <c r="J25" s="10"/>
      <c r="K25" s="9">
        <f>SUM(G25:J25)</f>
        <v>132.5</v>
      </c>
    </row>
    <row r="26" spans="2:11" x14ac:dyDescent="0.3">
      <c r="B26" t="s">
        <v>16</v>
      </c>
      <c r="C26" s="17">
        <v>153.24</v>
      </c>
      <c r="G26" s="10">
        <v>144.6</v>
      </c>
      <c r="H26" s="10">
        <v>8.64</v>
      </c>
      <c r="I26" s="10"/>
      <c r="J26" s="10"/>
      <c r="K26" s="9">
        <f>SUM(G26:J26)</f>
        <v>153.24</v>
      </c>
    </row>
    <row r="27" spans="2:11" x14ac:dyDescent="0.3">
      <c r="B27" s="50" t="s">
        <v>33</v>
      </c>
      <c r="C27" s="17">
        <v>723.84</v>
      </c>
      <c r="G27" s="10">
        <v>216.9</v>
      </c>
      <c r="H27" s="10">
        <v>3</v>
      </c>
      <c r="I27" s="10">
        <v>62.4</v>
      </c>
      <c r="J27" s="10">
        <v>441.54</v>
      </c>
      <c r="K27" s="9">
        <f>SUM(G27:J27)</f>
        <v>723.84</v>
      </c>
    </row>
    <row r="28" spans="2:11" x14ac:dyDescent="0.3">
      <c r="B28" s="24" t="s">
        <v>105</v>
      </c>
      <c r="C28" s="17"/>
      <c r="E28" s="47">
        <f>SUM(C21:C27)</f>
        <v>1818.5100000000002</v>
      </c>
      <c r="F28" s="7" t="s">
        <v>56</v>
      </c>
      <c r="G28" s="47">
        <f>SUM(G21:G27)</f>
        <v>1265.25</v>
      </c>
      <c r="H28" s="47">
        <f>SUM(H21:H27)</f>
        <v>49.32</v>
      </c>
      <c r="I28" s="47">
        <f t="shared" ref="I28" si="1">SUM(I22:I27)</f>
        <v>62.4</v>
      </c>
      <c r="K28" s="47">
        <f>SUM(K21:K27)</f>
        <v>1818.5100000000002</v>
      </c>
    </row>
    <row r="29" spans="2:11" x14ac:dyDescent="0.3">
      <c r="B29" t="s">
        <v>78</v>
      </c>
      <c r="C29" s="17">
        <v>144</v>
      </c>
      <c r="E29" s="9">
        <v>144</v>
      </c>
    </row>
    <row r="30" spans="2:11" x14ac:dyDescent="0.3">
      <c r="B30" s="33"/>
      <c r="C30" s="34"/>
    </row>
    <row r="31" spans="2:11" ht="21" x14ac:dyDescent="0.4">
      <c r="C31" s="45">
        <f>SUM(C2:C29)</f>
        <v>7245.33</v>
      </c>
      <c r="D31" s="46"/>
      <c r="E31" s="45">
        <f>SUM(E2:E29)</f>
        <v>7245.33</v>
      </c>
    </row>
  </sheetData>
  <sortState xmlns:xlrd2="http://schemas.microsoft.com/office/spreadsheetml/2017/richdata2" ref="B2:C29">
    <sortCondition ref="B2:B29"/>
  </sortState>
  <pageMargins left="0.7" right="0.7" top="0.75" bottom="0.75" header="0.3" footer="0.3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8BE7FF-F273-4D56-8C7B-E757A3873EAF}">
  <dimension ref="B2:F15"/>
  <sheetViews>
    <sheetView topLeftCell="A4" workbookViewId="0">
      <selection activeCell="B10" sqref="B10"/>
    </sheetView>
  </sheetViews>
  <sheetFormatPr defaultRowHeight="21" x14ac:dyDescent="0.3"/>
  <cols>
    <col min="4" max="4" width="10.109375" customWidth="1"/>
    <col min="6" max="6" width="23.21875" style="49" customWidth="1"/>
  </cols>
  <sheetData>
    <row r="2" spans="2:6" x14ac:dyDescent="0.3">
      <c r="B2" s="48" t="s">
        <v>49</v>
      </c>
      <c r="F2" s="49">
        <v>50</v>
      </c>
    </row>
    <row r="3" spans="2:6" x14ac:dyDescent="0.4">
      <c r="B3" s="46" t="s">
        <v>18</v>
      </c>
      <c r="F3" s="49">
        <v>74</v>
      </c>
    </row>
    <row r="4" spans="2:6" x14ac:dyDescent="0.4">
      <c r="B4" s="46" t="s">
        <v>22</v>
      </c>
      <c r="F4" s="49">
        <v>123.6</v>
      </c>
    </row>
    <row r="5" spans="2:6" x14ac:dyDescent="0.4">
      <c r="B5" s="46" t="s">
        <v>9</v>
      </c>
      <c r="F5" s="49">
        <v>32.4</v>
      </c>
    </row>
    <row r="6" spans="2:6" x14ac:dyDescent="0.4">
      <c r="B6" s="46" t="s">
        <v>104</v>
      </c>
      <c r="F6" s="49">
        <v>49.32</v>
      </c>
    </row>
    <row r="7" spans="2:6" x14ac:dyDescent="0.4">
      <c r="B7" s="46" t="s">
        <v>10</v>
      </c>
      <c r="F7" s="49">
        <v>2995.2</v>
      </c>
    </row>
    <row r="8" spans="2:6" x14ac:dyDescent="0.4">
      <c r="B8" s="46" t="s">
        <v>103</v>
      </c>
      <c r="F8" s="49">
        <v>1620.8</v>
      </c>
    </row>
    <row r="9" spans="2:6" x14ac:dyDescent="0.4">
      <c r="B9" s="46" t="s">
        <v>15</v>
      </c>
      <c r="F9" s="49">
        <v>386.82</v>
      </c>
    </row>
    <row r="10" spans="2:6" x14ac:dyDescent="0.4">
      <c r="B10" s="46" t="s">
        <v>188</v>
      </c>
      <c r="F10" s="49">
        <v>1265.25</v>
      </c>
    </row>
    <row r="11" spans="2:6" x14ac:dyDescent="0.4">
      <c r="B11" s="46" t="s">
        <v>78</v>
      </c>
      <c r="F11" s="49">
        <v>144</v>
      </c>
    </row>
    <row r="12" spans="2:6" x14ac:dyDescent="0.4">
      <c r="B12" s="46" t="s">
        <v>13</v>
      </c>
      <c r="F12" s="49">
        <v>62.4</v>
      </c>
    </row>
    <row r="13" spans="2:6" x14ac:dyDescent="0.4">
      <c r="B13" s="46" t="s">
        <v>108</v>
      </c>
      <c r="F13" s="49">
        <v>441.54</v>
      </c>
    </row>
    <row r="15" spans="2:6" ht="28.8" x14ac:dyDescent="0.3">
      <c r="F15" s="51">
        <f>SUM(F2:F14)</f>
        <v>7245.329999999999</v>
      </c>
    </row>
  </sheetData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360FBE-8B9C-46BA-A7B9-E9D2373BE911}">
  <dimension ref="B2:F21"/>
  <sheetViews>
    <sheetView workbookViewId="0">
      <selection activeCell="E2" sqref="E2"/>
    </sheetView>
  </sheetViews>
  <sheetFormatPr defaultRowHeight="14.4" x14ac:dyDescent="0.3"/>
  <cols>
    <col min="2" max="2" width="31.21875" customWidth="1"/>
    <col min="3" max="3" width="21.88671875" customWidth="1"/>
    <col min="4" max="4" width="5.88671875" customWidth="1"/>
    <col min="5" max="5" width="16.21875" customWidth="1"/>
    <col min="8" max="8" width="25.88671875" customWidth="1"/>
  </cols>
  <sheetData>
    <row r="2" spans="2:6" ht="15.6" x14ac:dyDescent="0.3">
      <c r="B2" s="7"/>
      <c r="C2" s="58" t="s">
        <v>126</v>
      </c>
      <c r="D2" s="58"/>
      <c r="E2" s="60" t="s">
        <v>127</v>
      </c>
      <c r="F2" s="59"/>
    </row>
    <row r="3" spans="2:6" x14ac:dyDescent="0.3">
      <c r="C3" s="53"/>
      <c r="D3" s="53"/>
    </row>
    <row r="4" spans="2:6" ht="23.4" x14ac:dyDescent="0.45">
      <c r="B4" s="54" t="s">
        <v>114</v>
      </c>
      <c r="C4" s="55">
        <v>1788</v>
      </c>
      <c r="D4" s="55"/>
      <c r="E4" s="55">
        <v>1314.57</v>
      </c>
    </row>
    <row r="5" spans="2:6" ht="23.4" x14ac:dyDescent="0.45">
      <c r="B5" s="54" t="s">
        <v>115</v>
      </c>
      <c r="C5" s="55">
        <v>65</v>
      </c>
      <c r="D5" s="55"/>
      <c r="E5" s="55">
        <v>74</v>
      </c>
    </row>
    <row r="6" spans="2:6" ht="23.4" x14ac:dyDescent="0.45">
      <c r="B6" s="54" t="s">
        <v>116</v>
      </c>
      <c r="C6" s="55">
        <v>55</v>
      </c>
      <c r="D6" s="55"/>
      <c r="E6" s="55">
        <v>62.4</v>
      </c>
    </row>
    <row r="7" spans="2:6" ht="23.4" x14ac:dyDescent="0.45">
      <c r="B7" s="54" t="s">
        <v>117</v>
      </c>
      <c r="C7" s="55">
        <v>45</v>
      </c>
      <c r="D7" s="55"/>
      <c r="E7" s="55">
        <v>0</v>
      </c>
    </row>
    <row r="8" spans="2:6" ht="23.4" x14ac:dyDescent="0.45">
      <c r="B8" s="54" t="s">
        <v>118</v>
      </c>
      <c r="C8" s="55">
        <v>600</v>
      </c>
      <c r="D8" s="55"/>
      <c r="E8" s="55">
        <v>441.54</v>
      </c>
    </row>
    <row r="9" spans="2:6" ht="23.4" x14ac:dyDescent="0.45">
      <c r="B9" s="54" t="s">
        <v>119</v>
      </c>
      <c r="C9" s="55">
        <v>2210</v>
      </c>
      <c r="D9" s="55"/>
      <c r="E9" s="55">
        <v>1620.8</v>
      </c>
    </row>
    <row r="10" spans="2:6" ht="23.4" x14ac:dyDescent="0.45">
      <c r="B10" s="54" t="s">
        <v>120</v>
      </c>
      <c r="C10" s="55">
        <v>35</v>
      </c>
      <c r="D10" s="55"/>
      <c r="E10" s="55">
        <v>32.4</v>
      </c>
    </row>
    <row r="11" spans="2:6" ht="23.4" x14ac:dyDescent="0.45">
      <c r="B11" s="54" t="s">
        <v>121</v>
      </c>
      <c r="C11" s="55">
        <v>80</v>
      </c>
      <c r="D11" s="55"/>
      <c r="E11" s="55" t="s">
        <v>97</v>
      </c>
    </row>
    <row r="12" spans="2:6" ht="23.4" x14ac:dyDescent="0.45">
      <c r="B12" s="54" t="s">
        <v>24</v>
      </c>
      <c r="C12" s="55">
        <v>3000</v>
      </c>
      <c r="D12" s="55"/>
      <c r="E12" s="55">
        <v>2995.2</v>
      </c>
    </row>
    <row r="13" spans="2:6" ht="23.4" x14ac:dyDescent="0.45">
      <c r="B13" s="54" t="s">
        <v>122</v>
      </c>
      <c r="C13" s="55">
        <v>200</v>
      </c>
      <c r="D13" s="55"/>
      <c r="E13" s="55">
        <v>123.6</v>
      </c>
    </row>
    <row r="14" spans="2:6" ht="23.4" x14ac:dyDescent="0.45">
      <c r="B14" s="54" t="s">
        <v>123</v>
      </c>
      <c r="C14" s="55">
        <v>100</v>
      </c>
      <c r="D14" s="55"/>
      <c r="E14" s="55">
        <v>50</v>
      </c>
    </row>
    <row r="15" spans="2:6" ht="23.4" x14ac:dyDescent="0.45">
      <c r="B15" s="54" t="s">
        <v>124</v>
      </c>
      <c r="C15" s="55">
        <v>0</v>
      </c>
      <c r="D15" s="55"/>
      <c r="E15" s="55">
        <v>386.82</v>
      </c>
    </row>
    <row r="16" spans="2:6" ht="23.4" x14ac:dyDescent="0.45">
      <c r="B16" s="54" t="s">
        <v>78</v>
      </c>
      <c r="C16" s="55">
        <v>0</v>
      </c>
      <c r="D16" s="55"/>
      <c r="E16" s="55">
        <v>144</v>
      </c>
    </row>
    <row r="17" spans="2:6" ht="23.4" x14ac:dyDescent="0.45">
      <c r="B17" s="54"/>
      <c r="C17" s="55"/>
      <c r="D17" s="55"/>
      <c r="E17" s="56"/>
    </row>
    <row r="18" spans="2:6" ht="23.4" x14ac:dyDescent="0.45">
      <c r="B18" s="57" t="s">
        <v>125</v>
      </c>
      <c r="C18" s="55">
        <f>SUM(C4:C17)</f>
        <v>8178</v>
      </c>
      <c r="D18" s="55"/>
      <c r="E18" s="55">
        <f>SUM(E4:E17)</f>
        <v>7245.33</v>
      </c>
    </row>
    <row r="20" spans="2:6" x14ac:dyDescent="0.3">
      <c r="B20" s="7"/>
    </row>
    <row r="21" spans="2:6" x14ac:dyDescent="0.3">
      <c r="F21" s="9"/>
    </row>
  </sheetData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01F335-A559-4506-BBEC-53DCA187BF48}">
  <dimension ref="A1:S238"/>
  <sheetViews>
    <sheetView topLeftCell="A14" workbookViewId="0">
      <selection activeCell="H26" sqref="H26"/>
    </sheetView>
  </sheetViews>
  <sheetFormatPr defaultRowHeight="14.4" x14ac:dyDescent="0.3"/>
  <cols>
    <col min="1" max="1" width="9.44140625" customWidth="1"/>
    <col min="2" max="2" width="6.21875" style="3" customWidth="1"/>
    <col min="3" max="3" width="14.21875" style="3" customWidth="1"/>
    <col min="4" max="4" width="16.88671875" style="3" customWidth="1"/>
    <col min="5" max="5" width="14.44140625" style="3" customWidth="1"/>
    <col min="6" max="6" width="9.5546875" style="3" customWidth="1"/>
    <col min="7" max="7" width="8.77734375" style="7"/>
    <col min="8" max="8" width="14.33203125" customWidth="1"/>
    <col min="9" max="9" width="16.77734375" style="3" customWidth="1"/>
    <col min="10" max="10" width="14.21875" style="3" customWidth="1"/>
    <col min="11" max="11" width="8.77734375" style="12"/>
    <col min="12" max="12" width="14.21875" customWidth="1"/>
    <col min="13" max="13" width="15.88671875" customWidth="1"/>
  </cols>
  <sheetData>
    <row r="1" spans="1:19" x14ac:dyDescent="0.3">
      <c r="F1" s="4" t="s">
        <v>128</v>
      </c>
    </row>
    <row r="2" spans="1:19" x14ac:dyDescent="0.3">
      <c r="A2" s="1"/>
      <c r="B2" s="4" t="s">
        <v>129</v>
      </c>
      <c r="C2" s="4" t="s">
        <v>8</v>
      </c>
      <c r="D2" s="4" t="s">
        <v>130</v>
      </c>
      <c r="E2" s="4" t="s">
        <v>11</v>
      </c>
      <c r="F2" s="4" t="s">
        <v>28</v>
      </c>
      <c r="G2" s="6" t="s">
        <v>131</v>
      </c>
      <c r="H2" s="1" t="s">
        <v>4</v>
      </c>
      <c r="I2" s="4" t="s">
        <v>132</v>
      </c>
      <c r="J2" s="4" t="s">
        <v>133</v>
      </c>
      <c r="K2" s="13" t="s">
        <v>6</v>
      </c>
      <c r="L2" s="1" t="s">
        <v>5</v>
      </c>
      <c r="M2" s="1" t="s">
        <v>14</v>
      </c>
      <c r="N2" s="1"/>
      <c r="O2" s="1"/>
    </row>
    <row r="3" spans="1:19" x14ac:dyDescent="0.3">
      <c r="J3" s="17"/>
      <c r="L3" s="10"/>
    </row>
    <row r="4" spans="1:19" x14ac:dyDescent="0.3">
      <c r="A4" t="s">
        <v>134</v>
      </c>
      <c r="B4" s="3" t="s">
        <v>135</v>
      </c>
      <c r="C4" s="3">
        <v>755</v>
      </c>
      <c r="D4" s="61" t="s">
        <v>136</v>
      </c>
      <c r="E4" s="3">
        <v>117285</v>
      </c>
      <c r="F4" s="3" t="s">
        <v>29</v>
      </c>
      <c r="G4" s="7" t="s">
        <v>7</v>
      </c>
      <c r="H4" t="s">
        <v>9</v>
      </c>
      <c r="I4" s="3" t="s">
        <v>137</v>
      </c>
      <c r="J4" s="17">
        <f>SUM(L4-K4)</f>
        <v>27</v>
      </c>
      <c r="K4" s="10">
        <v>5.4</v>
      </c>
      <c r="L4" s="10">
        <v>32.4</v>
      </c>
      <c r="M4" t="s">
        <v>46</v>
      </c>
    </row>
    <row r="5" spans="1:19" x14ac:dyDescent="0.3">
      <c r="B5" s="3" t="s">
        <v>138</v>
      </c>
      <c r="C5" s="3">
        <v>756</v>
      </c>
      <c r="D5" s="61" t="s">
        <v>136</v>
      </c>
      <c r="E5" s="3">
        <v>2708</v>
      </c>
      <c r="F5" s="3" t="s">
        <v>31</v>
      </c>
      <c r="G5" s="7" t="s">
        <v>7</v>
      </c>
      <c r="H5" t="s">
        <v>10</v>
      </c>
      <c r="I5" s="3" t="s">
        <v>139</v>
      </c>
      <c r="J5" s="17">
        <f t="shared" ref="J5:J21" si="0">SUM(L5-K5)</f>
        <v>312</v>
      </c>
      <c r="K5" s="10">
        <v>62.4</v>
      </c>
      <c r="L5" s="10">
        <v>374.4</v>
      </c>
      <c r="M5" t="s">
        <v>24</v>
      </c>
    </row>
    <row r="6" spans="1:19" x14ac:dyDescent="0.3">
      <c r="B6" s="3" t="s">
        <v>140</v>
      </c>
      <c r="C6" s="3">
        <v>757</v>
      </c>
      <c r="D6" s="61" t="s">
        <v>136</v>
      </c>
      <c r="E6" s="3">
        <v>6692437</v>
      </c>
      <c r="F6" s="3" t="s">
        <v>30</v>
      </c>
      <c r="G6" s="7" t="s">
        <v>7</v>
      </c>
      <c r="H6" t="s">
        <v>141</v>
      </c>
      <c r="I6" s="62" t="s">
        <v>137</v>
      </c>
      <c r="J6" s="17">
        <v>267.51</v>
      </c>
      <c r="K6" s="10">
        <v>13.38</v>
      </c>
      <c r="L6" s="10">
        <v>280.89999999999998</v>
      </c>
      <c r="M6" t="s">
        <v>38</v>
      </c>
    </row>
    <row r="7" spans="1:19" x14ac:dyDescent="0.3">
      <c r="B7" s="3" t="s">
        <v>142</v>
      </c>
      <c r="C7" s="3">
        <v>759</v>
      </c>
      <c r="D7" s="61" t="s">
        <v>136</v>
      </c>
      <c r="E7" s="3">
        <v>3074</v>
      </c>
      <c r="F7" s="3" t="s">
        <v>32</v>
      </c>
      <c r="G7" s="7" t="s">
        <v>7</v>
      </c>
      <c r="H7" s="63" t="s">
        <v>15</v>
      </c>
      <c r="I7" s="16" t="s">
        <v>143</v>
      </c>
      <c r="J7" s="17">
        <f t="shared" si="0"/>
        <v>38</v>
      </c>
      <c r="K7" s="10">
        <v>7.6</v>
      </c>
      <c r="L7" s="10">
        <v>45.6</v>
      </c>
      <c r="M7" t="s">
        <v>26</v>
      </c>
      <c r="R7" s="10"/>
      <c r="S7" s="10"/>
    </row>
    <row r="8" spans="1:19" x14ac:dyDescent="0.3">
      <c r="B8" s="3" t="s">
        <v>144</v>
      </c>
      <c r="C8" s="3">
        <v>763</v>
      </c>
      <c r="D8" s="61" t="s">
        <v>136</v>
      </c>
      <c r="E8" s="3">
        <v>3142</v>
      </c>
      <c r="F8" s="3" t="s">
        <v>41</v>
      </c>
      <c r="G8" s="7" t="s">
        <v>17</v>
      </c>
      <c r="H8" t="s">
        <v>15</v>
      </c>
      <c r="I8" s="16" t="s">
        <v>143</v>
      </c>
      <c r="J8" s="17">
        <f t="shared" si="0"/>
        <v>33</v>
      </c>
      <c r="K8" s="10">
        <v>6.6</v>
      </c>
      <c r="L8" s="10">
        <v>39.6</v>
      </c>
      <c r="M8" t="s">
        <v>26</v>
      </c>
    </row>
    <row r="9" spans="1:19" x14ac:dyDescent="0.3">
      <c r="B9" s="3" t="s">
        <v>145</v>
      </c>
      <c r="C9" s="3">
        <v>764</v>
      </c>
      <c r="D9" s="61" t="s">
        <v>136</v>
      </c>
      <c r="E9" s="3">
        <v>2748</v>
      </c>
      <c r="F9" s="3" t="s">
        <v>42</v>
      </c>
      <c r="G9" s="7" t="s">
        <v>17</v>
      </c>
      <c r="H9" t="s">
        <v>10</v>
      </c>
      <c r="I9" s="3" t="s">
        <v>139</v>
      </c>
      <c r="J9" s="17">
        <f t="shared" si="0"/>
        <v>312</v>
      </c>
      <c r="K9" s="10">
        <v>62.4</v>
      </c>
      <c r="L9" s="10">
        <v>374.4</v>
      </c>
      <c r="M9" t="s">
        <v>24</v>
      </c>
    </row>
    <row r="10" spans="1:19" x14ac:dyDescent="0.3">
      <c r="B10" s="3" t="s">
        <v>146</v>
      </c>
      <c r="C10" s="3">
        <v>765</v>
      </c>
      <c r="D10" s="61" t="s">
        <v>136</v>
      </c>
      <c r="E10" s="3">
        <v>80463097</v>
      </c>
      <c r="F10" s="3" t="s">
        <v>147</v>
      </c>
      <c r="G10" s="7" t="s">
        <v>17</v>
      </c>
      <c r="H10" t="s">
        <v>13</v>
      </c>
      <c r="I10" s="3" t="s">
        <v>148</v>
      </c>
      <c r="J10" s="17">
        <f t="shared" si="0"/>
        <v>52</v>
      </c>
      <c r="K10" s="10">
        <v>10.4</v>
      </c>
      <c r="L10" s="10">
        <v>62.4</v>
      </c>
    </row>
    <row r="11" spans="1:19" x14ac:dyDescent="0.3">
      <c r="A11" t="s">
        <v>149</v>
      </c>
      <c r="J11" s="17"/>
      <c r="K11" s="10"/>
      <c r="L11" s="10"/>
    </row>
    <row r="12" spans="1:19" x14ac:dyDescent="0.3">
      <c r="B12" s="3" t="s">
        <v>150</v>
      </c>
      <c r="C12" s="3">
        <v>767</v>
      </c>
      <c r="D12" s="61" t="s">
        <v>136</v>
      </c>
      <c r="E12" s="3">
        <v>7621698</v>
      </c>
      <c r="F12" s="3" t="s">
        <v>43</v>
      </c>
      <c r="G12" s="7" t="s">
        <v>19</v>
      </c>
      <c r="H12" t="s">
        <v>141</v>
      </c>
      <c r="I12" s="62" t="s">
        <v>137</v>
      </c>
      <c r="J12" s="17">
        <f t="shared" si="0"/>
        <v>344.49</v>
      </c>
      <c r="K12" s="10">
        <v>17.22</v>
      </c>
      <c r="L12" s="10">
        <v>361.71</v>
      </c>
      <c r="M12" t="s">
        <v>37</v>
      </c>
    </row>
    <row r="13" spans="1:19" x14ac:dyDescent="0.3">
      <c r="B13" s="3" t="s">
        <v>151</v>
      </c>
      <c r="C13" s="3">
        <v>768</v>
      </c>
      <c r="D13" s="61" t="s">
        <v>152</v>
      </c>
      <c r="E13" s="3">
        <v>4050965</v>
      </c>
      <c r="F13" s="3" t="s">
        <v>44</v>
      </c>
      <c r="G13" s="7" t="s">
        <v>19</v>
      </c>
      <c r="H13" t="s">
        <v>153</v>
      </c>
      <c r="I13" s="3" t="s">
        <v>154</v>
      </c>
      <c r="J13" s="17">
        <f t="shared" si="0"/>
        <v>103</v>
      </c>
      <c r="K13" s="10">
        <v>20.6</v>
      </c>
      <c r="L13" s="10">
        <v>123.6</v>
      </c>
      <c r="M13" t="s">
        <v>23</v>
      </c>
    </row>
    <row r="14" spans="1:19" ht="46.05" customHeight="1" x14ac:dyDescent="0.3">
      <c r="B14" s="3" t="s">
        <v>155</v>
      </c>
      <c r="C14" s="3">
        <v>770</v>
      </c>
      <c r="D14" s="61" t="s">
        <v>136</v>
      </c>
      <c r="E14" s="14" t="s">
        <v>156</v>
      </c>
      <c r="F14" s="21" t="s">
        <v>45</v>
      </c>
      <c r="G14" s="3" t="s">
        <v>20</v>
      </c>
      <c r="H14" s="2" t="s">
        <v>10</v>
      </c>
      <c r="I14" s="3" t="s">
        <v>139</v>
      </c>
      <c r="J14" s="17">
        <v>936</v>
      </c>
      <c r="K14" s="17">
        <v>187.2</v>
      </c>
      <c r="L14" s="17">
        <v>1123.2</v>
      </c>
      <c r="M14" s="2" t="s">
        <v>24</v>
      </c>
      <c r="N14" s="2"/>
      <c r="O14" s="2"/>
    </row>
    <row r="15" spans="1:19" ht="13.05" customHeight="1" x14ac:dyDescent="0.3">
      <c r="A15" t="s">
        <v>157</v>
      </c>
      <c r="D15" s="61"/>
      <c r="E15" s="14"/>
      <c r="F15" s="21"/>
      <c r="G15" s="3"/>
      <c r="H15" s="2"/>
      <c r="J15" s="17"/>
      <c r="K15" s="17"/>
      <c r="L15" s="17"/>
      <c r="M15" s="2"/>
      <c r="N15" s="2"/>
      <c r="O15" s="2"/>
    </row>
    <row r="16" spans="1:19" s="1" customFormat="1" x14ac:dyDescent="0.3">
      <c r="A16"/>
      <c r="B16" s="3" t="s">
        <v>158</v>
      </c>
      <c r="C16" s="3">
        <v>771</v>
      </c>
      <c r="D16" s="61" t="s">
        <v>136</v>
      </c>
      <c r="E16" s="3">
        <v>2912</v>
      </c>
      <c r="F16" s="7" t="s">
        <v>60</v>
      </c>
      <c r="G16" s="3" t="s">
        <v>47</v>
      </c>
      <c r="H16" s="2" t="s">
        <v>10</v>
      </c>
      <c r="I16" s="3" t="s">
        <v>139</v>
      </c>
      <c r="J16" s="17">
        <f t="shared" si="0"/>
        <v>312</v>
      </c>
      <c r="K16" s="10">
        <v>62.4</v>
      </c>
      <c r="L16" s="10">
        <v>374.4</v>
      </c>
      <c r="M16" s="2" t="s">
        <v>24</v>
      </c>
      <c r="N16"/>
      <c r="O16"/>
    </row>
    <row r="17" spans="1:15" s="1" customFormat="1" x14ac:dyDescent="0.3">
      <c r="A17" t="s">
        <v>159</v>
      </c>
      <c r="B17" s="3"/>
      <c r="C17" s="3"/>
      <c r="D17" s="61"/>
      <c r="E17" s="3"/>
      <c r="F17" s="7"/>
      <c r="G17" s="3"/>
      <c r="H17" s="2"/>
      <c r="I17" s="3"/>
      <c r="J17" s="17"/>
      <c r="K17" s="10"/>
      <c r="L17" s="10"/>
      <c r="M17" s="2"/>
      <c r="N17"/>
      <c r="O17"/>
    </row>
    <row r="18" spans="1:15" s="1" customFormat="1" x14ac:dyDescent="0.3">
      <c r="A18"/>
      <c r="B18" s="3" t="s">
        <v>160</v>
      </c>
      <c r="C18" s="3">
        <v>777</v>
      </c>
      <c r="D18" s="61" t="s">
        <v>136</v>
      </c>
      <c r="E18" s="3">
        <v>2983</v>
      </c>
      <c r="F18" s="7" t="s">
        <v>62</v>
      </c>
      <c r="G18" s="3" t="s">
        <v>161</v>
      </c>
      <c r="H18" s="2" t="s">
        <v>10</v>
      </c>
      <c r="I18" s="3" t="s">
        <v>139</v>
      </c>
      <c r="J18" s="17">
        <f t="shared" si="0"/>
        <v>312</v>
      </c>
      <c r="K18" s="10">
        <v>62.4</v>
      </c>
      <c r="L18" s="10">
        <v>374.4</v>
      </c>
      <c r="M18" s="2" t="s">
        <v>24</v>
      </c>
      <c r="N18"/>
      <c r="O18"/>
    </row>
    <row r="19" spans="1:15" s="1" customFormat="1" x14ac:dyDescent="0.3">
      <c r="A19"/>
      <c r="B19" s="3" t="s">
        <v>162</v>
      </c>
      <c r="C19" s="3">
        <v>779</v>
      </c>
      <c r="D19" s="61" t="s">
        <v>136</v>
      </c>
      <c r="E19" s="3">
        <v>8556823</v>
      </c>
      <c r="F19" s="3" t="s">
        <v>63</v>
      </c>
      <c r="G19" s="3" t="s">
        <v>163</v>
      </c>
      <c r="H19" t="s">
        <v>141</v>
      </c>
      <c r="I19" s="62" t="s">
        <v>137</v>
      </c>
      <c r="J19" s="17">
        <f t="shared" si="0"/>
        <v>367.25</v>
      </c>
      <c r="K19" s="10">
        <v>18.36</v>
      </c>
      <c r="L19" s="10">
        <v>385.61</v>
      </c>
      <c r="M19" s="2" t="s">
        <v>37</v>
      </c>
      <c r="N19"/>
      <c r="O19"/>
    </row>
    <row r="20" spans="1:15" s="1" customFormat="1" x14ac:dyDescent="0.3">
      <c r="A20" t="s">
        <v>164</v>
      </c>
      <c r="B20" s="3"/>
      <c r="C20" s="3"/>
      <c r="D20" s="61"/>
      <c r="E20" s="3"/>
      <c r="F20" s="3"/>
      <c r="G20" s="3"/>
      <c r="H20"/>
      <c r="I20" s="62"/>
      <c r="J20" s="17"/>
      <c r="K20" s="10"/>
      <c r="L20" s="10"/>
      <c r="M20" s="2"/>
      <c r="N20"/>
      <c r="O20"/>
    </row>
    <row r="21" spans="1:15" s="1" customFormat="1" x14ac:dyDescent="0.3">
      <c r="A21"/>
      <c r="B21" s="3" t="s">
        <v>165</v>
      </c>
      <c r="C21" s="3">
        <v>780</v>
      </c>
      <c r="D21" s="61" t="s">
        <v>136</v>
      </c>
      <c r="E21" s="3">
        <v>3005</v>
      </c>
      <c r="F21" s="3" t="s">
        <v>166</v>
      </c>
      <c r="G21" s="7" t="s">
        <v>55</v>
      </c>
      <c r="H21" s="2" t="s">
        <v>10</v>
      </c>
      <c r="I21" s="3" t="s">
        <v>139</v>
      </c>
      <c r="J21" s="17">
        <f t="shared" si="0"/>
        <v>312</v>
      </c>
      <c r="K21" s="10">
        <v>62.4</v>
      </c>
      <c r="L21" s="10">
        <v>374.4</v>
      </c>
      <c r="M21" s="2" t="s">
        <v>24</v>
      </c>
      <c r="N21"/>
      <c r="O21"/>
    </row>
    <row r="22" spans="1:15" s="1" customFormat="1" x14ac:dyDescent="0.3">
      <c r="A22"/>
      <c r="B22" s="3"/>
      <c r="C22" s="3"/>
      <c r="D22" s="3"/>
      <c r="E22" s="3"/>
      <c r="F22" s="3"/>
      <c r="G22" s="7"/>
      <c r="H22" s="2"/>
      <c r="I22" s="3"/>
      <c r="J22" s="17"/>
      <c r="K22" s="10"/>
      <c r="L22" s="10"/>
      <c r="M22" s="2"/>
      <c r="N22"/>
      <c r="O22"/>
    </row>
    <row r="23" spans="1:15" x14ac:dyDescent="0.3">
      <c r="J23" s="17">
        <f>SUM(J4:J21)</f>
        <v>3728.25</v>
      </c>
      <c r="K23" s="10">
        <f>SUM(K4:K21)</f>
        <v>598.75999999999988</v>
      </c>
      <c r="L23" s="10">
        <v>4327.01</v>
      </c>
      <c r="N23" s="9"/>
    </row>
    <row r="24" spans="1:15" x14ac:dyDescent="0.3">
      <c r="C24" s="68" t="s">
        <v>185</v>
      </c>
      <c r="J24" s="17"/>
      <c r="K24" s="10"/>
      <c r="L24" s="10"/>
    </row>
    <row r="25" spans="1:15" x14ac:dyDescent="0.3">
      <c r="J25" s="17"/>
      <c r="K25" s="10"/>
      <c r="L25" s="10"/>
    </row>
    <row r="26" spans="1:15" x14ac:dyDescent="0.3">
      <c r="H26" t="s">
        <v>187</v>
      </c>
      <c r="J26" s="17"/>
      <c r="K26" s="10">
        <v>54.19</v>
      </c>
      <c r="L26" s="10"/>
    </row>
    <row r="27" spans="1:15" x14ac:dyDescent="0.3">
      <c r="J27" s="17"/>
      <c r="K27" s="10"/>
      <c r="L27" s="10"/>
    </row>
    <row r="28" spans="1:15" x14ac:dyDescent="0.3">
      <c r="J28" s="17"/>
      <c r="K28" s="10"/>
      <c r="L28" s="10"/>
    </row>
    <row r="29" spans="1:15" x14ac:dyDescent="0.3">
      <c r="J29" s="17"/>
      <c r="K29" s="10"/>
      <c r="L29" s="10"/>
    </row>
    <row r="30" spans="1:15" x14ac:dyDescent="0.3">
      <c r="J30" s="17"/>
      <c r="K30" s="10"/>
      <c r="L30" s="10"/>
    </row>
    <row r="31" spans="1:15" x14ac:dyDescent="0.3">
      <c r="J31" s="17"/>
      <c r="K31" s="10"/>
      <c r="L31" s="10"/>
    </row>
    <row r="32" spans="1:15" x14ac:dyDescent="0.3">
      <c r="J32" s="17"/>
      <c r="K32" s="10"/>
      <c r="L32" s="10"/>
    </row>
    <row r="33" spans="10:12" x14ac:dyDescent="0.3">
      <c r="J33" s="17"/>
      <c r="K33" s="10"/>
      <c r="L33" s="10"/>
    </row>
    <row r="34" spans="10:12" x14ac:dyDescent="0.3">
      <c r="J34" s="17"/>
      <c r="K34" s="10"/>
      <c r="L34" s="10"/>
    </row>
    <row r="35" spans="10:12" x14ac:dyDescent="0.3">
      <c r="J35" s="17"/>
      <c r="K35" s="10"/>
      <c r="L35" s="10"/>
    </row>
    <row r="36" spans="10:12" x14ac:dyDescent="0.3">
      <c r="J36" s="17"/>
      <c r="K36" s="10"/>
      <c r="L36" s="10"/>
    </row>
    <row r="37" spans="10:12" x14ac:dyDescent="0.3">
      <c r="J37" s="17"/>
      <c r="K37" s="10"/>
      <c r="L37" s="10"/>
    </row>
    <row r="38" spans="10:12" x14ac:dyDescent="0.3">
      <c r="J38" s="17"/>
      <c r="K38" s="10"/>
      <c r="L38" s="10"/>
    </row>
    <row r="39" spans="10:12" x14ac:dyDescent="0.3">
      <c r="J39" s="17"/>
      <c r="K39" s="10"/>
      <c r="L39" s="10"/>
    </row>
    <row r="40" spans="10:12" x14ac:dyDescent="0.3">
      <c r="J40" s="17"/>
      <c r="K40" s="10"/>
      <c r="L40" s="10"/>
    </row>
    <row r="41" spans="10:12" x14ac:dyDescent="0.3">
      <c r="J41" s="17"/>
      <c r="K41" s="10"/>
      <c r="L41" s="10"/>
    </row>
    <row r="42" spans="10:12" x14ac:dyDescent="0.3">
      <c r="J42" s="17"/>
      <c r="K42" s="10"/>
      <c r="L42" s="10"/>
    </row>
    <row r="43" spans="10:12" x14ac:dyDescent="0.3">
      <c r="J43" s="17"/>
      <c r="K43" s="10"/>
      <c r="L43" s="10"/>
    </row>
    <row r="44" spans="10:12" x14ac:dyDescent="0.3">
      <c r="J44" s="17"/>
      <c r="K44" s="10"/>
      <c r="L44" s="10"/>
    </row>
    <row r="45" spans="10:12" x14ac:dyDescent="0.3">
      <c r="J45" s="17"/>
      <c r="K45" s="10"/>
      <c r="L45" s="10"/>
    </row>
    <row r="46" spans="10:12" x14ac:dyDescent="0.3">
      <c r="J46" s="17"/>
      <c r="K46" s="10"/>
      <c r="L46" s="10"/>
    </row>
    <row r="47" spans="10:12" x14ac:dyDescent="0.3">
      <c r="J47" s="17"/>
      <c r="K47" s="10"/>
      <c r="L47" s="10"/>
    </row>
    <row r="48" spans="10:12" x14ac:dyDescent="0.3">
      <c r="J48" s="17"/>
      <c r="K48" s="10"/>
      <c r="L48" s="10"/>
    </row>
    <row r="49" spans="10:12" x14ac:dyDescent="0.3">
      <c r="J49" s="17"/>
      <c r="K49" s="10"/>
      <c r="L49" s="10"/>
    </row>
    <row r="50" spans="10:12" x14ac:dyDescent="0.3">
      <c r="J50" s="17"/>
      <c r="K50" s="10"/>
      <c r="L50" s="10"/>
    </row>
    <row r="51" spans="10:12" x14ac:dyDescent="0.3">
      <c r="J51" s="17"/>
      <c r="K51" s="10"/>
      <c r="L51" s="10"/>
    </row>
    <row r="52" spans="10:12" x14ac:dyDescent="0.3">
      <c r="J52" s="17"/>
      <c r="K52" s="10"/>
      <c r="L52" s="10"/>
    </row>
    <row r="53" spans="10:12" x14ac:dyDescent="0.3">
      <c r="J53" s="17"/>
      <c r="K53" s="10"/>
      <c r="L53" s="10"/>
    </row>
    <row r="54" spans="10:12" x14ac:dyDescent="0.3">
      <c r="J54" s="17"/>
      <c r="K54" s="10"/>
      <c r="L54" s="10"/>
    </row>
    <row r="55" spans="10:12" x14ac:dyDescent="0.3">
      <c r="J55" s="17"/>
      <c r="K55" s="10"/>
      <c r="L55" s="10"/>
    </row>
    <row r="56" spans="10:12" x14ac:dyDescent="0.3">
      <c r="J56" s="17"/>
      <c r="K56" s="10"/>
      <c r="L56" s="10"/>
    </row>
    <row r="57" spans="10:12" x14ac:dyDescent="0.3">
      <c r="J57" s="17"/>
      <c r="K57" s="10"/>
      <c r="L57" s="10"/>
    </row>
    <row r="58" spans="10:12" x14ac:dyDescent="0.3">
      <c r="J58" s="17"/>
      <c r="K58" s="10"/>
      <c r="L58" s="10"/>
    </row>
    <row r="59" spans="10:12" x14ac:dyDescent="0.3">
      <c r="J59" s="17"/>
      <c r="K59" s="10"/>
      <c r="L59" s="10"/>
    </row>
    <row r="60" spans="10:12" x14ac:dyDescent="0.3">
      <c r="J60" s="17"/>
      <c r="K60" s="10"/>
      <c r="L60" s="10"/>
    </row>
    <row r="61" spans="10:12" x14ac:dyDescent="0.3">
      <c r="J61" s="17"/>
      <c r="K61" s="10"/>
      <c r="L61" s="10"/>
    </row>
    <row r="62" spans="10:12" x14ac:dyDescent="0.3">
      <c r="J62" s="17"/>
      <c r="K62" s="10"/>
      <c r="L62" s="10"/>
    </row>
    <row r="63" spans="10:12" x14ac:dyDescent="0.3">
      <c r="J63" s="17"/>
      <c r="K63" s="10"/>
      <c r="L63" s="10"/>
    </row>
    <row r="64" spans="10:12" x14ac:dyDescent="0.3">
      <c r="J64" s="17"/>
      <c r="K64" s="10"/>
      <c r="L64" s="10"/>
    </row>
    <row r="65" spans="10:12" x14ac:dyDescent="0.3">
      <c r="J65" s="17"/>
      <c r="K65" s="10"/>
      <c r="L65" s="10"/>
    </row>
    <row r="66" spans="10:12" x14ac:dyDescent="0.3">
      <c r="J66" s="17"/>
      <c r="K66" s="10"/>
      <c r="L66" s="10"/>
    </row>
    <row r="67" spans="10:12" x14ac:dyDescent="0.3">
      <c r="J67" s="17"/>
      <c r="K67" s="10"/>
      <c r="L67" s="10"/>
    </row>
    <row r="68" spans="10:12" x14ac:dyDescent="0.3">
      <c r="J68" s="17"/>
      <c r="K68" s="10"/>
      <c r="L68" s="10"/>
    </row>
    <row r="69" spans="10:12" x14ac:dyDescent="0.3">
      <c r="J69" s="17"/>
      <c r="K69" s="10"/>
      <c r="L69" s="10"/>
    </row>
    <row r="70" spans="10:12" x14ac:dyDescent="0.3">
      <c r="J70" s="17"/>
      <c r="K70" s="10"/>
      <c r="L70" s="10"/>
    </row>
    <row r="71" spans="10:12" x14ac:dyDescent="0.3">
      <c r="J71" s="17"/>
      <c r="K71" s="10"/>
      <c r="L71" s="10"/>
    </row>
    <row r="72" spans="10:12" x14ac:dyDescent="0.3">
      <c r="J72" s="17"/>
      <c r="K72" s="10"/>
      <c r="L72" s="10"/>
    </row>
    <row r="73" spans="10:12" x14ac:dyDescent="0.3">
      <c r="J73" s="17"/>
      <c r="K73" s="10"/>
      <c r="L73" s="10"/>
    </row>
    <row r="74" spans="10:12" x14ac:dyDescent="0.3">
      <c r="J74" s="17"/>
      <c r="K74" s="10"/>
      <c r="L74" s="10"/>
    </row>
    <row r="75" spans="10:12" x14ac:dyDescent="0.3">
      <c r="J75" s="17"/>
      <c r="K75" s="10"/>
      <c r="L75" s="10"/>
    </row>
    <row r="76" spans="10:12" x14ac:dyDescent="0.3">
      <c r="J76" s="17"/>
      <c r="K76" s="10"/>
      <c r="L76" s="10"/>
    </row>
    <row r="77" spans="10:12" x14ac:dyDescent="0.3">
      <c r="J77" s="17"/>
      <c r="K77" s="10"/>
      <c r="L77" s="10"/>
    </row>
    <row r="78" spans="10:12" x14ac:dyDescent="0.3">
      <c r="J78" s="17"/>
      <c r="K78" s="10"/>
      <c r="L78" s="10"/>
    </row>
    <row r="79" spans="10:12" x14ac:dyDescent="0.3">
      <c r="J79" s="17"/>
      <c r="K79" s="10"/>
      <c r="L79" s="10"/>
    </row>
    <row r="80" spans="10:12" x14ac:dyDescent="0.3">
      <c r="J80" s="17"/>
      <c r="K80" s="10"/>
      <c r="L80" s="10"/>
    </row>
    <row r="81" spans="10:12" x14ac:dyDescent="0.3">
      <c r="J81" s="17"/>
      <c r="K81" s="10"/>
      <c r="L81" s="10"/>
    </row>
    <row r="82" spans="10:12" x14ac:dyDescent="0.3">
      <c r="J82" s="17"/>
      <c r="K82" s="10"/>
      <c r="L82" s="10"/>
    </row>
    <row r="83" spans="10:12" x14ac:dyDescent="0.3">
      <c r="J83" s="17"/>
      <c r="K83" s="10"/>
      <c r="L83" s="10"/>
    </row>
    <row r="84" spans="10:12" x14ac:dyDescent="0.3">
      <c r="J84" s="17"/>
      <c r="K84" s="10"/>
      <c r="L84" s="10"/>
    </row>
    <row r="85" spans="10:12" x14ac:dyDescent="0.3">
      <c r="J85" s="17"/>
      <c r="K85" s="10"/>
      <c r="L85" s="10"/>
    </row>
    <row r="86" spans="10:12" x14ac:dyDescent="0.3">
      <c r="J86" s="17"/>
      <c r="K86" s="10"/>
      <c r="L86" s="10"/>
    </row>
    <row r="87" spans="10:12" x14ac:dyDescent="0.3">
      <c r="J87" s="17"/>
      <c r="K87" s="10"/>
      <c r="L87" s="10"/>
    </row>
    <row r="88" spans="10:12" x14ac:dyDescent="0.3">
      <c r="J88" s="17"/>
      <c r="K88" s="10"/>
      <c r="L88" s="10"/>
    </row>
    <row r="89" spans="10:12" x14ac:dyDescent="0.3">
      <c r="J89" s="17"/>
      <c r="K89" s="10"/>
      <c r="L89" s="10"/>
    </row>
    <row r="90" spans="10:12" x14ac:dyDescent="0.3">
      <c r="J90" s="17"/>
      <c r="K90" s="10"/>
      <c r="L90" s="10"/>
    </row>
    <row r="91" spans="10:12" x14ac:dyDescent="0.3">
      <c r="J91" s="17"/>
      <c r="K91" s="10"/>
      <c r="L91" s="10"/>
    </row>
    <row r="92" spans="10:12" x14ac:dyDescent="0.3">
      <c r="J92" s="17"/>
      <c r="K92" s="10"/>
      <c r="L92" s="10"/>
    </row>
    <row r="93" spans="10:12" x14ac:dyDescent="0.3">
      <c r="J93" s="17"/>
      <c r="K93" s="10"/>
      <c r="L93" s="10"/>
    </row>
    <row r="94" spans="10:12" x14ac:dyDescent="0.3">
      <c r="J94" s="17"/>
      <c r="K94" s="10"/>
      <c r="L94" s="10"/>
    </row>
    <row r="95" spans="10:12" x14ac:dyDescent="0.3">
      <c r="J95" s="17"/>
      <c r="K95" s="10"/>
      <c r="L95" s="10"/>
    </row>
    <row r="96" spans="10:12" x14ac:dyDescent="0.3">
      <c r="J96" s="17"/>
      <c r="K96" s="10"/>
      <c r="L96" s="10"/>
    </row>
    <row r="97" spans="10:12" x14ac:dyDescent="0.3">
      <c r="J97" s="17"/>
      <c r="K97" s="10"/>
      <c r="L97" s="10"/>
    </row>
    <row r="98" spans="10:12" x14ac:dyDescent="0.3">
      <c r="J98" s="17"/>
      <c r="K98" s="10"/>
      <c r="L98" s="10"/>
    </row>
    <row r="99" spans="10:12" x14ac:dyDescent="0.3">
      <c r="J99" s="17"/>
      <c r="K99" s="10"/>
      <c r="L99" s="10"/>
    </row>
    <row r="100" spans="10:12" x14ac:dyDescent="0.3">
      <c r="J100" s="17"/>
      <c r="L100" s="10"/>
    </row>
    <row r="101" spans="10:12" x14ac:dyDescent="0.3">
      <c r="J101" s="17"/>
      <c r="L101" s="10"/>
    </row>
    <row r="102" spans="10:12" x14ac:dyDescent="0.3">
      <c r="J102" s="17"/>
      <c r="L102" s="10"/>
    </row>
    <row r="103" spans="10:12" x14ac:dyDescent="0.3">
      <c r="J103" s="17"/>
      <c r="L103" s="10"/>
    </row>
    <row r="104" spans="10:12" x14ac:dyDescent="0.3">
      <c r="J104" s="17"/>
      <c r="L104" s="10"/>
    </row>
    <row r="105" spans="10:12" x14ac:dyDescent="0.3">
      <c r="J105" s="17"/>
      <c r="L105" s="10"/>
    </row>
    <row r="106" spans="10:12" x14ac:dyDescent="0.3">
      <c r="J106" s="17"/>
      <c r="L106" s="10"/>
    </row>
    <row r="107" spans="10:12" x14ac:dyDescent="0.3">
      <c r="J107" s="17"/>
      <c r="L107" s="10"/>
    </row>
    <row r="108" spans="10:12" x14ac:dyDescent="0.3">
      <c r="J108" s="17"/>
      <c r="L108" s="10"/>
    </row>
    <row r="109" spans="10:12" x14ac:dyDescent="0.3">
      <c r="J109" s="17"/>
      <c r="L109" s="10"/>
    </row>
    <row r="110" spans="10:12" x14ac:dyDescent="0.3">
      <c r="J110" s="17"/>
      <c r="L110" s="10"/>
    </row>
    <row r="111" spans="10:12" x14ac:dyDescent="0.3">
      <c r="J111" s="17"/>
      <c r="L111" s="10"/>
    </row>
    <row r="112" spans="10:12" x14ac:dyDescent="0.3">
      <c r="J112" s="17"/>
      <c r="L112" s="10"/>
    </row>
    <row r="113" spans="10:12" x14ac:dyDescent="0.3">
      <c r="J113" s="17"/>
      <c r="L113" s="10"/>
    </row>
    <row r="114" spans="10:12" x14ac:dyDescent="0.3">
      <c r="J114" s="17"/>
      <c r="L114" s="10"/>
    </row>
    <row r="115" spans="10:12" x14ac:dyDescent="0.3">
      <c r="J115" s="17"/>
      <c r="L115" s="10"/>
    </row>
    <row r="116" spans="10:12" x14ac:dyDescent="0.3">
      <c r="J116" s="17"/>
      <c r="L116" s="10"/>
    </row>
    <row r="117" spans="10:12" x14ac:dyDescent="0.3">
      <c r="J117" s="17"/>
      <c r="L117" s="10"/>
    </row>
    <row r="118" spans="10:12" x14ac:dyDescent="0.3">
      <c r="J118" s="17"/>
      <c r="L118" s="10"/>
    </row>
    <row r="119" spans="10:12" x14ac:dyDescent="0.3">
      <c r="J119" s="17"/>
      <c r="L119" s="10"/>
    </row>
    <row r="120" spans="10:12" x14ac:dyDescent="0.3">
      <c r="J120" s="17"/>
      <c r="L120" s="10"/>
    </row>
    <row r="121" spans="10:12" x14ac:dyDescent="0.3">
      <c r="J121" s="17"/>
      <c r="L121" s="10"/>
    </row>
    <row r="122" spans="10:12" x14ac:dyDescent="0.3">
      <c r="J122" s="17"/>
      <c r="L122" s="10"/>
    </row>
    <row r="123" spans="10:12" x14ac:dyDescent="0.3">
      <c r="J123" s="17"/>
      <c r="L123" s="10"/>
    </row>
    <row r="124" spans="10:12" x14ac:dyDescent="0.3">
      <c r="J124" s="17"/>
      <c r="L124" s="10"/>
    </row>
    <row r="125" spans="10:12" x14ac:dyDescent="0.3">
      <c r="J125" s="17"/>
      <c r="L125" s="10"/>
    </row>
    <row r="126" spans="10:12" x14ac:dyDescent="0.3">
      <c r="J126" s="17"/>
      <c r="L126" s="10"/>
    </row>
    <row r="127" spans="10:12" x14ac:dyDescent="0.3">
      <c r="J127" s="17"/>
      <c r="L127" s="10"/>
    </row>
    <row r="128" spans="10:12" x14ac:dyDescent="0.3">
      <c r="J128" s="17"/>
      <c r="L128" s="10"/>
    </row>
    <row r="129" spans="10:12" x14ac:dyDescent="0.3">
      <c r="J129" s="17"/>
      <c r="L129" s="10"/>
    </row>
    <row r="130" spans="10:12" x14ac:dyDescent="0.3">
      <c r="J130" s="17"/>
      <c r="L130" s="10"/>
    </row>
    <row r="131" spans="10:12" x14ac:dyDescent="0.3">
      <c r="J131" s="17"/>
      <c r="L131" s="10"/>
    </row>
    <row r="132" spans="10:12" x14ac:dyDescent="0.3">
      <c r="J132" s="17"/>
      <c r="L132" s="10"/>
    </row>
    <row r="133" spans="10:12" x14ac:dyDescent="0.3">
      <c r="J133" s="17"/>
      <c r="L133" s="10"/>
    </row>
    <row r="134" spans="10:12" x14ac:dyDescent="0.3">
      <c r="J134" s="17"/>
      <c r="L134" s="10"/>
    </row>
    <row r="135" spans="10:12" x14ac:dyDescent="0.3">
      <c r="J135" s="17"/>
      <c r="L135" s="10"/>
    </row>
    <row r="136" spans="10:12" x14ac:dyDescent="0.3">
      <c r="J136" s="17"/>
      <c r="L136" s="10"/>
    </row>
    <row r="137" spans="10:12" x14ac:dyDescent="0.3">
      <c r="J137" s="17"/>
      <c r="L137" s="10"/>
    </row>
    <row r="138" spans="10:12" x14ac:dyDescent="0.3">
      <c r="J138" s="17"/>
      <c r="L138" s="10"/>
    </row>
    <row r="139" spans="10:12" x14ac:dyDescent="0.3">
      <c r="J139" s="17"/>
      <c r="L139" s="10"/>
    </row>
    <row r="140" spans="10:12" x14ac:dyDescent="0.3">
      <c r="J140" s="17"/>
      <c r="L140" s="10"/>
    </row>
    <row r="141" spans="10:12" x14ac:dyDescent="0.3">
      <c r="J141" s="17"/>
      <c r="L141" s="10"/>
    </row>
    <row r="142" spans="10:12" x14ac:dyDescent="0.3">
      <c r="J142" s="17"/>
      <c r="L142" s="10"/>
    </row>
    <row r="143" spans="10:12" x14ac:dyDescent="0.3">
      <c r="J143" s="17"/>
      <c r="L143" s="10"/>
    </row>
    <row r="144" spans="10:12" x14ac:dyDescent="0.3">
      <c r="J144" s="17"/>
      <c r="L144" s="10"/>
    </row>
    <row r="145" spans="10:12" x14ac:dyDescent="0.3">
      <c r="J145" s="17"/>
      <c r="L145" s="10"/>
    </row>
    <row r="146" spans="10:12" x14ac:dyDescent="0.3">
      <c r="J146" s="17"/>
      <c r="L146" s="10"/>
    </row>
    <row r="147" spans="10:12" x14ac:dyDescent="0.3">
      <c r="J147" s="17"/>
      <c r="L147" s="10"/>
    </row>
    <row r="148" spans="10:12" x14ac:dyDescent="0.3">
      <c r="J148" s="17"/>
      <c r="L148" s="10"/>
    </row>
    <row r="149" spans="10:12" x14ac:dyDescent="0.3">
      <c r="J149" s="17"/>
      <c r="L149" s="10"/>
    </row>
    <row r="150" spans="10:12" x14ac:dyDescent="0.3">
      <c r="J150" s="17"/>
      <c r="L150" s="10"/>
    </row>
    <row r="151" spans="10:12" x14ac:dyDescent="0.3">
      <c r="J151" s="17"/>
      <c r="L151" s="10"/>
    </row>
    <row r="152" spans="10:12" x14ac:dyDescent="0.3">
      <c r="J152" s="17"/>
      <c r="L152" s="10"/>
    </row>
    <row r="153" spans="10:12" x14ac:dyDescent="0.3">
      <c r="J153" s="17"/>
      <c r="L153" s="10"/>
    </row>
    <row r="154" spans="10:12" x14ac:dyDescent="0.3">
      <c r="J154" s="17"/>
      <c r="L154" s="10"/>
    </row>
    <row r="155" spans="10:12" x14ac:dyDescent="0.3">
      <c r="J155" s="17"/>
      <c r="L155" s="10"/>
    </row>
    <row r="156" spans="10:12" x14ac:dyDescent="0.3">
      <c r="J156" s="17"/>
      <c r="L156" s="10"/>
    </row>
    <row r="157" spans="10:12" x14ac:dyDescent="0.3">
      <c r="J157" s="17"/>
      <c r="L157" s="10"/>
    </row>
    <row r="158" spans="10:12" x14ac:dyDescent="0.3">
      <c r="J158" s="17"/>
      <c r="L158" s="10"/>
    </row>
    <row r="159" spans="10:12" x14ac:dyDescent="0.3">
      <c r="J159" s="17"/>
      <c r="L159" s="10"/>
    </row>
    <row r="160" spans="10:12" x14ac:dyDescent="0.3">
      <c r="J160" s="17"/>
      <c r="L160" s="10"/>
    </row>
    <row r="161" spans="10:12" x14ac:dyDescent="0.3">
      <c r="J161" s="17"/>
      <c r="L161" s="10"/>
    </row>
    <row r="162" spans="10:12" x14ac:dyDescent="0.3">
      <c r="J162" s="17"/>
      <c r="L162" s="10"/>
    </row>
    <row r="163" spans="10:12" x14ac:dyDescent="0.3">
      <c r="J163" s="17"/>
      <c r="L163" s="10"/>
    </row>
    <row r="164" spans="10:12" x14ac:dyDescent="0.3">
      <c r="J164" s="17"/>
      <c r="L164" s="10"/>
    </row>
    <row r="165" spans="10:12" x14ac:dyDescent="0.3">
      <c r="J165" s="17"/>
      <c r="L165" s="10"/>
    </row>
    <row r="166" spans="10:12" x14ac:dyDescent="0.3">
      <c r="J166" s="17"/>
      <c r="L166" s="10"/>
    </row>
    <row r="167" spans="10:12" x14ac:dyDescent="0.3">
      <c r="J167" s="17"/>
      <c r="L167" s="10"/>
    </row>
    <row r="168" spans="10:12" x14ac:dyDescent="0.3">
      <c r="J168" s="17"/>
      <c r="L168" s="10"/>
    </row>
    <row r="169" spans="10:12" x14ac:dyDescent="0.3">
      <c r="J169" s="17"/>
      <c r="L169" s="10"/>
    </row>
    <row r="170" spans="10:12" x14ac:dyDescent="0.3">
      <c r="J170" s="17"/>
      <c r="L170" s="10"/>
    </row>
    <row r="171" spans="10:12" x14ac:dyDescent="0.3">
      <c r="J171" s="17"/>
      <c r="L171" s="10"/>
    </row>
    <row r="172" spans="10:12" x14ac:dyDescent="0.3">
      <c r="J172" s="17"/>
      <c r="L172" s="10"/>
    </row>
    <row r="173" spans="10:12" x14ac:dyDescent="0.3">
      <c r="J173" s="17"/>
      <c r="L173" s="10"/>
    </row>
    <row r="174" spans="10:12" x14ac:dyDescent="0.3">
      <c r="J174" s="17"/>
      <c r="L174" s="10"/>
    </row>
    <row r="175" spans="10:12" x14ac:dyDescent="0.3">
      <c r="J175" s="17"/>
      <c r="L175" s="10"/>
    </row>
    <row r="176" spans="10:12" x14ac:dyDescent="0.3">
      <c r="J176" s="17"/>
      <c r="L176" s="10"/>
    </row>
    <row r="177" spans="10:12" x14ac:dyDescent="0.3">
      <c r="J177" s="17"/>
      <c r="L177" s="10"/>
    </row>
    <row r="178" spans="10:12" x14ac:dyDescent="0.3">
      <c r="J178" s="17"/>
      <c r="L178" s="10"/>
    </row>
    <row r="179" spans="10:12" x14ac:dyDescent="0.3">
      <c r="J179" s="17"/>
      <c r="L179" s="10"/>
    </row>
    <row r="180" spans="10:12" x14ac:dyDescent="0.3">
      <c r="J180" s="17"/>
      <c r="L180" s="10"/>
    </row>
    <row r="181" spans="10:12" x14ac:dyDescent="0.3">
      <c r="J181" s="17"/>
      <c r="L181" s="10"/>
    </row>
    <row r="182" spans="10:12" x14ac:dyDescent="0.3">
      <c r="J182" s="17"/>
      <c r="L182" s="10"/>
    </row>
    <row r="183" spans="10:12" x14ac:dyDescent="0.3">
      <c r="J183" s="17"/>
      <c r="L183" s="10"/>
    </row>
    <row r="184" spans="10:12" x14ac:dyDescent="0.3">
      <c r="J184" s="17"/>
      <c r="L184" s="10"/>
    </row>
    <row r="185" spans="10:12" x14ac:dyDescent="0.3">
      <c r="J185" s="17"/>
      <c r="L185" s="10"/>
    </row>
    <row r="186" spans="10:12" x14ac:dyDescent="0.3">
      <c r="J186" s="17"/>
      <c r="L186" s="10"/>
    </row>
    <row r="187" spans="10:12" x14ac:dyDescent="0.3">
      <c r="J187" s="17"/>
      <c r="L187" s="10"/>
    </row>
    <row r="188" spans="10:12" x14ac:dyDescent="0.3">
      <c r="J188" s="17"/>
      <c r="L188" s="10"/>
    </row>
    <row r="189" spans="10:12" x14ac:dyDescent="0.3">
      <c r="J189" s="17"/>
      <c r="L189" s="10"/>
    </row>
    <row r="190" spans="10:12" x14ac:dyDescent="0.3">
      <c r="J190" s="17"/>
      <c r="L190" s="10"/>
    </row>
    <row r="191" spans="10:12" x14ac:dyDescent="0.3">
      <c r="J191" s="17"/>
      <c r="L191" s="10"/>
    </row>
    <row r="192" spans="10:12" x14ac:dyDescent="0.3">
      <c r="J192" s="17"/>
      <c r="L192" s="10"/>
    </row>
    <row r="193" spans="10:12" x14ac:dyDescent="0.3">
      <c r="J193" s="17"/>
      <c r="L193" s="10"/>
    </row>
    <row r="194" spans="10:12" x14ac:dyDescent="0.3">
      <c r="J194" s="17"/>
      <c r="L194" s="10"/>
    </row>
    <row r="195" spans="10:12" x14ac:dyDescent="0.3">
      <c r="J195" s="17"/>
      <c r="L195" s="10"/>
    </row>
    <row r="196" spans="10:12" x14ac:dyDescent="0.3">
      <c r="J196" s="17"/>
      <c r="L196" s="10"/>
    </row>
    <row r="197" spans="10:12" x14ac:dyDescent="0.3">
      <c r="J197" s="17"/>
      <c r="L197" s="10"/>
    </row>
    <row r="198" spans="10:12" x14ac:dyDescent="0.3">
      <c r="J198" s="17"/>
      <c r="L198" s="10"/>
    </row>
    <row r="199" spans="10:12" x14ac:dyDescent="0.3">
      <c r="J199" s="17"/>
      <c r="L199" s="10"/>
    </row>
    <row r="200" spans="10:12" x14ac:dyDescent="0.3">
      <c r="J200" s="17"/>
      <c r="L200" s="10"/>
    </row>
    <row r="201" spans="10:12" x14ac:dyDescent="0.3">
      <c r="J201" s="17"/>
      <c r="L201" s="10"/>
    </row>
    <row r="202" spans="10:12" x14ac:dyDescent="0.3">
      <c r="J202" s="17"/>
      <c r="L202" s="10"/>
    </row>
    <row r="203" spans="10:12" x14ac:dyDescent="0.3">
      <c r="J203" s="17"/>
      <c r="L203" s="10"/>
    </row>
    <row r="204" spans="10:12" x14ac:dyDescent="0.3">
      <c r="J204" s="17"/>
      <c r="L204" s="10"/>
    </row>
    <row r="205" spans="10:12" x14ac:dyDescent="0.3">
      <c r="J205" s="17"/>
      <c r="L205" s="10"/>
    </row>
    <row r="206" spans="10:12" x14ac:dyDescent="0.3">
      <c r="J206" s="17"/>
      <c r="L206" s="10"/>
    </row>
    <row r="207" spans="10:12" x14ac:dyDescent="0.3">
      <c r="J207" s="17"/>
      <c r="L207" s="10"/>
    </row>
    <row r="208" spans="10:12" x14ac:dyDescent="0.3">
      <c r="J208" s="17"/>
      <c r="L208" s="10"/>
    </row>
    <row r="209" spans="10:12" x14ac:dyDescent="0.3">
      <c r="J209" s="17"/>
      <c r="L209" s="10"/>
    </row>
    <row r="210" spans="10:12" x14ac:dyDescent="0.3">
      <c r="J210" s="17"/>
      <c r="L210" s="10"/>
    </row>
    <row r="211" spans="10:12" x14ac:dyDescent="0.3">
      <c r="J211" s="17"/>
      <c r="L211" s="10"/>
    </row>
    <row r="212" spans="10:12" x14ac:dyDescent="0.3">
      <c r="J212" s="17"/>
      <c r="L212" s="10"/>
    </row>
    <row r="213" spans="10:12" x14ac:dyDescent="0.3">
      <c r="J213" s="17"/>
      <c r="L213" s="10"/>
    </row>
    <row r="214" spans="10:12" x14ac:dyDescent="0.3">
      <c r="J214" s="17"/>
      <c r="L214" s="10"/>
    </row>
    <row r="215" spans="10:12" x14ac:dyDescent="0.3">
      <c r="J215" s="17"/>
      <c r="L215" s="10"/>
    </row>
    <row r="216" spans="10:12" x14ac:dyDescent="0.3">
      <c r="J216" s="17"/>
      <c r="L216" s="10"/>
    </row>
    <row r="217" spans="10:12" x14ac:dyDescent="0.3">
      <c r="J217" s="17"/>
      <c r="L217" s="10"/>
    </row>
    <row r="218" spans="10:12" x14ac:dyDescent="0.3">
      <c r="J218" s="17"/>
      <c r="L218" s="10"/>
    </row>
    <row r="219" spans="10:12" x14ac:dyDescent="0.3">
      <c r="J219" s="17"/>
      <c r="L219" s="10"/>
    </row>
    <row r="220" spans="10:12" x14ac:dyDescent="0.3">
      <c r="J220" s="17"/>
      <c r="L220" s="10"/>
    </row>
    <row r="221" spans="10:12" x14ac:dyDescent="0.3">
      <c r="J221" s="17"/>
      <c r="L221" s="10"/>
    </row>
    <row r="222" spans="10:12" x14ac:dyDescent="0.3">
      <c r="J222" s="17"/>
      <c r="L222" s="10"/>
    </row>
    <row r="223" spans="10:12" x14ac:dyDescent="0.3">
      <c r="J223" s="17"/>
      <c r="L223" s="10"/>
    </row>
    <row r="224" spans="10:12" x14ac:dyDescent="0.3">
      <c r="J224" s="17"/>
      <c r="L224" s="10"/>
    </row>
    <row r="225" spans="10:12" x14ac:dyDescent="0.3">
      <c r="J225" s="17"/>
      <c r="L225" s="10"/>
    </row>
    <row r="226" spans="10:12" x14ac:dyDescent="0.3">
      <c r="J226" s="17"/>
      <c r="L226" s="10"/>
    </row>
    <row r="227" spans="10:12" x14ac:dyDescent="0.3">
      <c r="J227" s="17"/>
      <c r="L227" s="10"/>
    </row>
    <row r="228" spans="10:12" x14ac:dyDescent="0.3">
      <c r="J228" s="17"/>
      <c r="L228" s="10"/>
    </row>
    <row r="229" spans="10:12" x14ac:dyDescent="0.3">
      <c r="J229" s="17"/>
      <c r="L229" s="10"/>
    </row>
    <row r="230" spans="10:12" x14ac:dyDescent="0.3">
      <c r="J230" s="17"/>
      <c r="L230" s="10"/>
    </row>
    <row r="231" spans="10:12" x14ac:dyDescent="0.3">
      <c r="J231" s="17"/>
      <c r="L231" s="10"/>
    </row>
    <row r="232" spans="10:12" x14ac:dyDescent="0.3">
      <c r="J232" s="17"/>
      <c r="L232" s="10"/>
    </row>
    <row r="233" spans="10:12" x14ac:dyDescent="0.3">
      <c r="J233" s="17"/>
      <c r="L233" s="10"/>
    </row>
    <row r="234" spans="10:12" x14ac:dyDescent="0.3">
      <c r="J234" s="17"/>
      <c r="L234" s="10"/>
    </row>
    <row r="235" spans="10:12" x14ac:dyDescent="0.3">
      <c r="J235" s="17"/>
      <c r="L235" s="10"/>
    </row>
    <row r="236" spans="10:12" x14ac:dyDescent="0.3">
      <c r="J236" s="17"/>
      <c r="L236" s="10"/>
    </row>
    <row r="237" spans="10:12" x14ac:dyDescent="0.3">
      <c r="J237" s="17"/>
      <c r="L237" s="10"/>
    </row>
    <row r="238" spans="10:12" x14ac:dyDescent="0.3">
      <c r="J238" s="17"/>
      <c r="L238" s="10"/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6C3CEF-A00E-4722-9363-EF84BF9FDEB0}">
  <dimension ref="B2:N20"/>
  <sheetViews>
    <sheetView tabSelected="1" workbookViewId="0">
      <selection activeCell="K3" sqref="K3"/>
    </sheetView>
  </sheetViews>
  <sheetFormatPr defaultColWidth="12.21875" defaultRowHeight="14.4" x14ac:dyDescent="0.3"/>
  <cols>
    <col min="7" max="7" width="6.33203125" customWidth="1"/>
    <col min="8" max="8" width="14.21875" style="17" customWidth="1"/>
    <col min="9" max="9" width="16.33203125" customWidth="1"/>
    <col min="10" max="10" width="5.5546875" customWidth="1"/>
    <col min="14" max="14" width="15.109375" customWidth="1"/>
  </cols>
  <sheetData>
    <row r="2" spans="2:14" x14ac:dyDescent="0.3">
      <c r="E2" s="69" t="s">
        <v>167</v>
      </c>
      <c r="F2" s="69"/>
      <c r="G2" s="69"/>
      <c r="H2" s="69"/>
      <c r="I2" s="69"/>
      <c r="J2" s="69"/>
    </row>
    <row r="3" spans="2:14" x14ac:dyDescent="0.3">
      <c r="E3" s="7"/>
      <c r="F3" s="7"/>
      <c r="G3" s="7"/>
      <c r="H3" s="7"/>
      <c r="I3" s="7"/>
      <c r="J3" s="7"/>
      <c r="K3" s="6">
        <v>2024</v>
      </c>
    </row>
    <row r="4" spans="2:14" s="2" customFormat="1" ht="72" x14ac:dyDescent="0.3">
      <c r="B4" s="64" t="s">
        <v>168</v>
      </c>
      <c r="C4" s="50"/>
      <c r="D4" s="50" t="s">
        <v>169</v>
      </c>
      <c r="E4" s="50"/>
      <c r="F4" s="50"/>
      <c r="G4" s="50"/>
      <c r="H4" s="65" t="s">
        <v>170</v>
      </c>
      <c r="I4" s="64" t="s">
        <v>171</v>
      </c>
      <c r="N4" s="64" t="s">
        <v>183</v>
      </c>
    </row>
    <row r="5" spans="2:14" ht="18" x14ac:dyDescent="0.35">
      <c r="K5" s="67"/>
    </row>
    <row r="6" spans="2:14" x14ac:dyDescent="0.3">
      <c r="B6" s="7">
        <v>2017</v>
      </c>
      <c r="D6" t="s">
        <v>172</v>
      </c>
      <c r="H6" s="17">
        <v>34554.25</v>
      </c>
      <c r="I6" s="10">
        <v>16000</v>
      </c>
      <c r="K6" t="s">
        <v>182</v>
      </c>
      <c r="N6" s="9">
        <f>SUM(I6)*110%</f>
        <v>17600</v>
      </c>
    </row>
    <row r="7" spans="2:14" x14ac:dyDescent="0.3">
      <c r="B7" s="7">
        <v>2017</v>
      </c>
      <c r="D7" t="s">
        <v>173</v>
      </c>
      <c r="H7" s="17">
        <v>14234.2</v>
      </c>
      <c r="I7" s="10">
        <v>9800</v>
      </c>
      <c r="K7" t="s">
        <v>173</v>
      </c>
      <c r="N7" s="9">
        <f t="shared" ref="N7:N12" si="0">SUM(I7)*110%</f>
        <v>10780</v>
      </c>
    </row>
    <row r="8" spans="2:14" x14ac:dyDescent="0.3">
      <c r="B8" s="7">
        <v>2017</v>
      </c>
      <c r="D8" t="s">
        <v>174</v>
      </c>
      <c r="H8" s="17">
        <v>6500</v>
      </c>
      <c r="I8" s="10">
        <v>6500</v>
      </c>
      <c r="K8" t="s">
        <v>174</v>
      </c>
      <c r="N8" s="9">
        <f t="shared" si="0"/>
        <v>7150.0000000000009</v>
      </c>
    </row>
    <row r="9" spans="2:14" x14ac:dyDescent="0.3">
      <c r="B9" s="7">
        <v>2017</v>
      </c>
      <c r="D9" t="s">
        <v>175</v>
      </c>
      <c r="H9" s="17">
        <v>5278.44</v>
      </c>
      <c r="I9" s="10">
        <v>6500</v>
      </c>
      <c r="K9" t="s">
        <v>175</v>
      </c>
      <c r="N9" s="9">
        <f t="shared" si="0"/>
        <v>7150.0000000000009</v>
      </c>
    </row>
    <row r="10" spans="2:14" x14ac:dyDescent="0.3">
      <c r="B10" s="7">
        <v>2004</v>
      </c>
      <c r="D10" t="s">
        <v>176</v>
      </c>
      <c r="H10" s="17">
        <v>585</v>
      </c>
      <c r="I10" s="10">
        <v>600</v>
      </c>
      <c r="K10" t="s">
        <v>176</v>
      </c>
      <c r="N10" s="9">
        <f t="shared" si="0"/>
        <v>660</v>
      </c>
    </row>
    <row r="11" spans="2:14" x14ac:dyDescent="0.3">
      <c r="B11" s="7">
        <v>1978</v>
      </c>
      <c r="D11" t="s">
        <v>177</v>
      </c>
      <c r="H11" s="17">
        <v>38.299999999999997</v>
      </c>
      <c r="I11" s="10">
        <v>600</v>
      </c>
      <c r="K11" t="s">
        <v>177</v>
      </c>
      <c r="N11" s="9">
        <f t="shared" si="0"/>
        <v>660</v>
      </c>
    </row>
    <row r="12" spans="2:14" x14ac:dyDescent="0.3">
      <c r="B12" s="7">
        <v>2017</v>
      </c>
      <c r="D12" t="s">
        <v>178</v>
      </c>
      <c r="H12" s="17">
        <v>0</v>
      </c>
      <c r="I12" s="10">
        <v>2500</v>
      </c>
      <c r="K12" t="s">
        <v>178</v>
      </c>
      <c r="N12" s="9">
        <f t="shared" si="0"/>
        <v>2750</v>
      </c>
    </row>
    <row r="13" spans="2:14" x14ac:dyDescent="0.3">
      <c r="B13" s="7"/>
      <c r="I13" s="10"/>
    </row>
    <row r="14" spans="2:14" ht="18" x14ac:dyDescent="0.3">
      <c r="H14" s="66">
        <f>SUM(H6:H12)</f>
        <v>61190.19</v>
      </c>
      <c r="I14" s="66">
        <f>SUM(I6:I12)</f>
        <v>42500</v>
      </c>
      <c r="N14" s="66">
        <f>SUM(N6:N13)</f>
        <v>46750</v>
      </c>
    </row>
    <row r="16" spans="2:14" x14ac:dyDescent="0.3">
      <c r="D16" t="s">
        <v>14</v>
      </c>
    </row>
    <row r="17" spans="4:4" x14ac:dyDescent="0.3">
      <c r="D17" t="s">
        <v>179</v>
      </c>
    </row>
    <row r="18" spans="4:4" x14ac:dyDescent="0.3">
      <c r="D18" t="s">
        <v>180</v>
      </c>
    </row>
    <row r="19" spans="4:4" x14ac:dyDescent="0.3">
      <c r="D19" t="s">
        <v>181</v>
      </c>
    </row>
    <row r="20" spans="4:4" x14ac:dyDescent="0.3">
      <c r="D20" t="s">
        <v>184</v>
      </c>
    </row>
  </sheetData>
  <mergeCells count="1">
    <mergeCell ref="E2:J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7</vt:i4>
      </vt:variant>
      <vt:variant>
        <vt:lpstr>Named Ranges</vt:lpstr>
      </vt:variant>
      <vt:variant>
        <vt:i4>1</vt:i4>
      </vt:variant>
    </vt:vector>
  </HeadingPairs>
  <TitlesOfParts>
    <vt:vector size="8" baseType="lpstr">
      <vt:lpstr>1.Bank reconcile</vt:lpstr>
      <vt:lpstr>2.Income</vt:lpstr>
      <vt:lpstr>3.Supplier breakdown</vt:lpstr>
      <vt:lpstr>4. B.down by supplier</vt:lpstr>
      <vt:lpstr>5.Budget</vt:lpstr>
      <vt:lpstr>6.VAT</vt:lpstr>
      <vt:lpstr>7.Assets</vt:lpstr>
      <vt:lpstr>'1.Bank reconcile'!Print_Area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pete bullock</dc:creator>
  <cp:lastModifiedBy>Peter Bullock</cp:lastModifiedBy>
  <cp:lastPrinted>2024-05-22T09:55:08Z</cp:lastPrinted>
  <dcterms:created xsi:type="dcterms:W3CDTF">2023-09-18T09:05:05Z</dcterms:created>
  <dcterms:modified xsi:type="dcterms:W3CDTF">2025-02-28T09:28:58Z</dcterms:modified>
</cp:coreProperties>
</file>